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135" windowWidth="20055" windowHeight="7440" activeTab="4"/>
  </bookViews>
  <sheets>
    <sheet name="BS" sheetId="1" r:id="rId1"/>
    <sheet name="PL" sheetId="2" r:id="rId2"/>
    <sheet name="CH Conso" sheetId="3" r:id="rId3"/>
    <sheet name="CH Separate" sheetId="4" r:id="rId4"/>
    <sheet name="CF" sheetId="5" r:id="rId5"/>
  </sheets>
  <definedNames>
    <definedName name="_xlnm.Print_Area" localSheetId="0">BS!$A$1:$N$106</definedName>
    <definedName name="_xlnm.Print_Area" localSheetId="4">CF!$A$1:$J$117</definedName>
    <definedName name="_xlnm.Print_Area" localSheetId="1">PL!$A$1:$J$67</definedName>
  </definedNames>
  <calcPr calcId="145621"/>
</workbook>
</file>

<file path=xl/calcChain.xml><?xml version="1.0" encoding="utf-8"?>
<calcChain xmlns="http://schemas.openxmlformats.org/spreadsheetml/2006/main">
  <c r="D47" i="5" l="1"/>
  <c r="K57" i="3"/>
  <c r="D108" i="5"/>
  <c r="F108" i="5"/>
  <c r="H108" i="5"/>
  <c r="J108" i="5"/>
  <c r="P47" i="4" l="1"/>
  <c r="N42" i="4"/>
  <c r="L42" i="4"/>
  <c r="J42" i="4"/>
  <c r="H42" i="4"/>
  <c r="F42" i="4"/>
  <c r="D42" i="4"/>
  <c r="P40" i="4"/>
  <c r="P42" i="4" s="1"/>
  <c r="P25" i="4" l="1"/>
  <c r="P24" i="4"/>
  <c r="P12" i="4"/>
  <c r="S68" i="3"/>
  <c r="W68" i="3" s="1"/>
  <c r="S67" i="3"/>
  <c r="W67" i="3" s="1"/>
  <c r="S66" i="3"/>
  <c r="W66" i="3" s="1"/>
  <c r="U61" i="3"/>
  <c r="Q61" i="3"/>
  <c r="O61" i="3"/>
  <c r="M61" i="3"/>
  <c r="K61" i="3"/>
  <c r="K63" i="3" s="1"/>
  <c r="I61" i="3"/>
  <c r="G61" i="3"/>
  <c r="E61" i="3"/>
  <c r="S59" i="3"/>
  <c r="W59" i="3" s="1"/>
  <c r="W61" i="3" s="1"/>
  <c r="S55" i="3"/>
  <c r="W55" i="3" s="1"/>
  <c r="U49" i="3"/>
  <c r="Q49" i="3"/>
  <c r="O49" i="3"/>
  <c r="M49" i="3"/>
  <c r="K49" i="3"/>
  <c r="I49" i="3"/>
  <c r="G49" i="3"/>
  <c r="E49" i="3"/>
  <c r="S48" i="3"/>
  <c r="S46" i="3"/>
  <c r="W46" i="3" s="1"/>
  <c r="K30" i="3"/>
  <c r="S30" i="3"/>
  <c r="O30" i="3"/>
  <c r="U23" i="3"/>
  <c r="U25" i="3" s="1"/>
  <c r="Q23" i="3"/>
  <c r="Q25" i="3" s="1"/>
  <c r="O23" i="3"/>
  <c r="O25" i="3" s="1"/>
  <c r="M23" i="3"/>
  <c r="M25" i="3" s="1"/>
  <c r="K23" i="3"/>
  <c r="K25" i="3" s="1"/>
  <c r="I23" i="3"/>
  <c r="I25" i="3" s="1"/>
  <c r="G23" i="3"/>
  <c r="G25" i="3" s="1"/>
  <c r="E23" i="3"/>
  <c r="E25" i="3" s="1"/>
  <c r="S21" i="3"/>
  <c r="S23" i="3" s="1"/>
  <c r="S25" i="3" s="1"/>
  <c r="U15" i="3"/>
  <c r="Q15" i="3"/>
  <c r="O15" i="3"/>
  <c r="M15" i="3"/>
  <c r="K15" i="3"/>
  <c r="I15" i="3"/>
  <c r="G15" i="3"/>
  <c r="E15" i="3"/>
  <c r="S14" i="3"/>
  <c r="W14" i="3" s="1"/>
  <c r="S12" i="3"/>
  <c r="W12" i="3" s="1"/>
  <c r="J101" i="1"/>
  <c r="J104" i="1" s="1"/>
  <c r="D101" i="1"/>
  <c r="D104" i="1" s="1"/>
  <c r="J74" i="1"/>
  <c r="J75" i="1" s="1"/>
  <c r="D74" i="1"/>
  <c r="J66" i="1"/>
  <c r="D66" i="1"/>
  <c r="J37" i="1"/>
  <c r="D37" i="1"/>
  <c r="N20" i="1"/>
  <c r="L20" i="1"/>
  <c r="J20" i="1"/>
  <c r="H20" i="1"/>
  <c r="F20" i="1"/>
  <c r="D20" i="1"/>
  <c r="J106" i="1" l="1"/>
  <c r="D75" i="1"/>
  <c r="D106" i="1" s="1"/>
  <c r="K69" i="3"/>
  <c r="S49" i="3"/>
  <c r="S61" i="3"/>
  <c r="W48" i="3"/>
  <c r="W49" i="3" s="1"/>
  <c r="K32" i="3"/>
  <c r="W15" i="3"/>
  <c r="O32" i="3"/>
  <c r="W21" i="3"/>
  <c r="W23" i="3" s="1"/>
  <c r="W25" i="3" s="1"/>
  <c r="S15" i="3"/>
  <c r="S32" i="3" s="1"/>
  <c r="J39" i="1"/>
  <c r="D39" i="1"/>
  <c r="J87" i="5"/>
  <c r="H87" i="5"/>
  <c r="F87" i="5"/>
  <c r="D87" i="5"/>
  <c r="J47" i="5"/>
  <c r="J67" i="5" s="1"/>
  <c r="J70" i="5" s="1"/>
  <c r="H47" i="5"/>
  <c r="H67" i="5" s="1"/>
  <c r="H70" i="5" s="1"/>
  <c r="H109" i="5" s="1"/>
  <c r="H111" i="5" s="1"/>
  <c r="F47" i="5"/>
  <c r="F67" i="5" s="1"/>
  <c r="F70" i="5" s="1"/>
  <c r="D67" i="5"/>
  <c r="D70" i="5" s="1"/>
  <c r="D109" i="5" s="1"/>
  <c r="D111" i="5" s="1"/>
  <c r="N56" i="4"/>
  <c r="N58" i="4" s="1"/>
  <c r="L56" i="4"/>
  <c r="L58" i="4" s="1"/>
  <c r="J56" i="4"/>
  <c r="J58" i="4" s="1"/>
  <c r="H56" i="4"/>
  <c r="H58" i="4" s="1"/>
  <c r="F56" i="4"/>
  <c r="D56" i="4"/>
  <c r="F49" i="4"/>
  <c r="F51" i="4" s="1"/>
  <c r="D49" i="4"/>
  <c r="N26" i="4"/>
  <c r="L26" i="4"/>
  <c r="J26" i="4"/>
  <c r="H26" i="4"/>
  <c r="F26" i="4"/>
  <c r="D26" i="4"/>
  <c r="N19" i="4"/>
  <c r="N21" i="4" s="1"/>
  <c r="L19" i="4"/>
  <c r="J19" i="4"/>
  <c r="H19" i="4"/>
  <c r="F19" i="4"/>
  <c r="D19" i="4"/>
  <c r="P17" i="4"/>
  <c r="P19" i="4" s="1"/>
  <c r="S57" i="3"/>
  <c r="Q57" i="3"/>
  <c r="O57" i="3"/>
  <c r="M57" i="3"/>
  <c r="M63" i="3" s="1"/>
  <c r="M69" i="3" s="1"/>
  <c r="I57" i="3"/>
  <c r="I63" i="3" s="1"/>
  <c r="I69" i="3" s="1"/>
  <c r="G57" i="3"/>
  <c r="E57" i="3"/>
  <c r="U57" i="3"/>
  <c r="U63" i="3" s="1"/>
  <c r="U69" i="3" s="1"/>
  <c r="Q30" i="3"/>
  <c r="Q32" i="3" s="1"/>
  <c r="M30" i="3"/>
  <c r="M32" i="3" s="1"/>
  <c r="I30" i="3"/>
  <c r="I32" i="3" s="1"/>
  <c r="G30" i="3"/>
  <c r="G32" i="3" s="1"/>
  <c r="E30" i="3"/>
  <c r="E32" i="3" s="1"/>
  <c r="J42" i="2"/>
  <c r="H42" i="2"/>
  <c r="F42" i="2"/>
  <c r="D42" i="2"/>
  <c r="J36" i="2"/>
  <c r="J44" i="2" s="1"/>
  <c r="H36" i="2"/>
  <c r="H44" i="2" s="1"/>
  <c r="F36" i="2"/>
  <c r="D36" i="2"/>
  <c r="J28" i="2"/>
  <c r="H28" i="2"/>
  <c r="F28" i="2"/>
  <c r="D28" i="2"/>
  <c r="J17" i="2"/>
  <c r="J29" i="2" s="1"/>
  <c r="J31" i="2" s="1"/>
  <c r="J59" i="2" s="1"/>
  <c r="J57" i="2" s="1"/>
  <c r="H17" i="2"/>
  <c r="H29" i="2" s="1"/>
  <c r="H31" i="2" s="1"/>
  <c r="H59" i="2" s="1"/>
  <c r="H57" i="2" s="1"/>
  <c r="F17" i="2"/>
  <c r="F29" i="2" s="1"/>
  <c r="F31" i="2" s="1"/>
  <c r="F59" i="2" s="1"/>
  <c r="F57" i="2" s="1"/>
  <c r="D17" i="2"/>
  <c r="D29" i="2" s="1"/>
  <c r="D31" i="2" s="1"/>
  <c r="D59" i="2" s="1"/>
  <c r="D57" i="2" s="1"/>
  <c r="N101" i="1"/>
  <c r="N104" i="1" s="1"/>
  <c r="L101" i="1"/>
  <c r="L104" i="1" s="1"/>
  <c r="H101" i="1"/>
  <c r="H104" i="1" s="1"/>
  <c r="F101" i="1"/>
  <c r="F104" i="1" s="1"/>
  <c r="N74" i="1"/>
  <c r="L74" i="1"/>
  <c r="H74" i="1"/>
  <c r="F74" i="1"/>
  <c r="N66" i="1"/>
  <c r="L66" i="1"/>
  <c r="H66" i="1"/>
  <c r="F66" i="1"/>
  <c r="N37" i="1"/>
  <c r="N39" i="1" s="1"/>
  <c r="L37" i="1"/>
  <c r="L39" i="1" s="1"/>
  <c r="H37" i="1"/>
  <c r="H39" i="1" s="1"/>
  <c r="F37" i="1"/>
  <c r="F39" i="1" s="1"/>
  <c r="D44" i="2" l="1"/>
  <c r="F44" i="2"/>
  <c r="S63" i="3"/>
  <c r="S69" i="3" s="1"/>
  <c r="D107" i="1"/>
  <c r="J107" i="1"/>
  <c r="F58" i="4"/>
  <c r="F109" i="5"/>
  <c r="F111" i="5" s="1"/>
  <c r="J109" i="5"/>
  <c r="J111" i="5" s="1"/>
  <c r="D51" i="4"/>
  <c r="P51" i="4" s="1"/>
  <c r="P49" i="4"/>
  <c r="N28" i="4"/>
  <c r="F21" i="4"/>
  <c r="F28" i="4" s="1"/>
  <c r="D21" i="4"/>
  <c r="D28" i="4" s="1"/>
  <c r="L21" i="4"/>
  <c r="L28" i="4" s="1"/>
  <c r="J21" i="4"/>
  <c r="J28" i="4" s="1"/>
  <c r="H21" i="4"/>
  <c r="H28" i="4" s="1"/>
  <c r="P26" i="4"/>
  <c r="P21" i="4"/>
  <c r="G63" i="3"/>
  <c r="G69" i="3" s="1"/>
  <c r="Q63" i="3"/>
  <c r="Q69" i="3" s="1"/>
  <c r="E63" i="3"/>
  <c r="E69" i="3" s="1"/>
  <c r="O63" i="3"/>
  <c r="O69" i="3" s="1"/>
  <c r="W30" i="3"/>
  <c r="W32" i="3" s="1"/>
  <c r="U30" i="3"/>
  <c r="U32" i="3" s="1"/>
  <c r="W57" i="3"/>
  <c r="W63" i="3" s="1"/>
  <c r="W69" i="3" s="1"/>
  <c r="N75" i="1"/>
  <c r="L75" i="1"/>
  <c r="H75" i="1"/>
  <c r="H106" i="1" s="1"/>
  <c r="H107" i="1" s="1"/>
  <c r="F75" i="1"/>
  <c r="F106" i="1" s="1"/>
  <c r="F107" i="1" s="1"/>
  <c r="P56" i="4"/>
  <c r="D46" i="2"/>
  <c r="D64" i="2" s="1"/>
  <c r="D62" i="2" s="1"/>
  <c r="J46" i="2"/>
  <c r="J64" i="2" s="1"/>
  <c r="J62" i="2" s="1"/>
  <c r="H46" i="2"/>
  <c r="H64" i="2" s="1"/>
  <c r="H62" i="2" s="1"/>
  <c r="F46" i="2"/>
  <c r="F64" i="2" s="1"/>
  <c r="F62" i="2" s="1"/>
  <c r="N106" i="1"/>
  <c r="N107" i="1" s="1"/>
  <c r="L106" i="1"/>
  <c r="L107" i="1" s="1"/>
  <c r="P58" i="4" l="1"/>
  <c r="D58" i="4"/>
  <c r="P28" i="4"/>
</calcChain>
</file>

<file path=xl/sharedStrings.xml><?xml version="1.0" encoding="utf-8"?>
<sst xmlns="http://schemas.openxmlformats.org/spreadsheetml/2006/main" count="539" uniqueCount="300">
  <si>
    <t>The International Engineering Public Company Limited and its Subsidiaries</t>
  </si>
  <si>
    <t>Statements of financial position</t>
  </si>
  <si>
    <t>Consolidated financial statements</t>
  </si>
  <si>
    <t>Separate financial statements</t>
  </si>
  <si>
    <t>Assets</t>
  </si>
  <si>
    <t>Note</t>
  </si>
  <si>
    <t>(in Baht)</t>
  </si>
  <si>
    <t>Current assets</t>
  </si>
  <si>
    <t>Cash and cash equivalents</t>
  </si>
  <si>
    <t>Trade accounts receivable</t>
  </si>
  <si>
    <t>Short-term loans</t>
  </si>
  <si>
    <t>Inventories</t>
  </si>
  <si>
    <t>Total current assets</t>
  </si>
  <si>
    <t>Non-current assets</t>
  </si>
  <si>
    <t>Available-for-sale investments</t>
  </si>
  <si>
    <t>Investments in subsidiaries</t>
  </si>
  <si>
    <t>Other long-term investments</t>
  </si>
  <si>
    <t>Investment properties</t>
  </si>
  <si>
    <t>Property, plant and equipment</t>
  </si>
  <si>
    <t xml:space="preserve">Leasehold rights </t>
  </si>
  <si>
    <t>Goodwill</t>
  </si>
  <si>
    <t>Pledged deposits at banks</t>
  </si>
  <si>
    <t>Other non-current assets</t>
  </si>
  <si>
    <t>Total non-current assets</t>
  </si>
  <si>
    <t>Total assets</t>
  </si>
  <si>
    <t>Liabilities and equity</t>
  </si>
  <si>
    <t>Current liabilities</t>
  </si>
  <si>
    <t xml:space="preserve">Bank overdrafts and short-term loans </t>
  </si>
  <si>
    <t xml:space="preserve">   from financial institutions</t>
  </si>
  <si>
    <t>Trade account payables</t>
  </si>
  <si>
    <t>Current portion of long-term loans</t>
  </si>
  <si>
    <t>Short-term provisions</t>
  </si>
  <si>
    <t>Total current liabilities</t>
  </si>
  <si>
    <t>Non-current liabilities</t>
  </si>
  <si>
    <t>Long-term loans</t>
  </si>
  <si>
    <t>Finance lease liabilities</t>
  </si>
  <si>
    <t>Employee benefit obligations</t>
  </si>
  <si>
    <t>Long-term provisions</t>
  </si>
  <si>
    <t>Other non-current liabilities</t>
  </si>
  <si>
    <t>Total non-current liabilities</t>
  </si>
  <si>
    <t>Total liabilities</t>
  </si>
  <si>
    <t>Equity</t>
  </si>
  <si>
    <t>Share capital</t>
  </si>
  <si>
    <t xml:space="preserve">   Authorized share capital</t>
  </si>
  <si>
    <t>Retained earnings (deficit)</t>
  </si>
  <si>
    <t xml:space="preserve">   Appropriated</t>
  </si>
  <si>
    <t xml:space="preserve">        Legal reserve</t>
  </si>
  <si>
    <t>Other components of equity</t>
  </si>
  <si>
    <t>Non-controlling interests</t>
  </si>
  <si>
    <t xml:space="preserve">Total equity </t>
  </si>
  <si>
    <t xml:space="preserve">Total liabilities and equity </t>
  </si>
  <si>
    <t>Statements of comprehensive income</t>
  </si>
  <si>
    <t>Consolidated</t>
  </si>
  <si>
    <t xml:space="preserve">Separate </t>
  </si>
  <si>
    <t xml:space="preserve"> financial statements</t>
  </si>
  <si>
    <t>financial statements</t>
  </si>
  <si>
    <t>Revenues</t>
  </si>
  <si>
    <t>Revenues from sales of goods or rendering of services</t>
  </si>
  <si>
    <t>Revenues from subsidy for adders</t>
  </si>
  <si>
    <t>Reversal of allowance for doubtful accounts</t>
  </si>
  <si>
    <t>Other income</t>
  </si>
  <si>
    <t>Total revenues</t>
  </si>
  <si>
    <t>Expenses</t>
  </si>
  <si>
    <t>Cost of sales of goods or rendering of  services</t>
  </si>
  <si>
    <t>Other expenses</t>
  </si>
  <si>
    <t>Finance costs</t>
  </si>
  <si>
    <t>Total expenses</t>
  </si>
  <si>
    <t>Income tax expense (income)</t>
  </si>
  <si>
    <t>Other comprehensive income</t>
  </si>
  <si>
    <t xml:space="preserve">  -  for - sale investments</t>
  </si>
  <si>
    <t>Total comprehensive income (loss) for the year</t>
  </si>
  <si>
    <t>Profit (loss) attributable to:-</t>
  </si>
  <si>
    <t xml:space="preserve">   Non-controlling interests</t>
  </si>
  <si>
    <t>Total comprehensive income (loss) attributable to :-</t>
  </si>
  <si>
    <t xml:space="preserve">   Basic</t>
  </si>
  <si>
    <t>Statements of changes in  equity</t>
  </si>
  <si>
    <t>Retained earnings (Deficit)</t>
  </si>
  <si>
    <t xml:space="preserve">Issued and </t>
  </si>
  <si>
    <t>Additional paid-in</t>
  </si>
  <si>
    <t>Total equity</t>
  </si>
  <si>
    <t>(discount) on</t>
  </si>
  <si>
    <t>capital from reduction</t>
  </si>
  <si>
    <t>Non-controlling</t>
  </si>
  <si>
    <t>share capital</t>
  </si>
  <si>
    <t>ordinary shares</t>
  </si>
  <si>
    <t xml:space="preserve">in par value of </t>
  </si>
  <si>
    <t>Legal reserve</t>
  </si>
  <si>
    <t>interests</t>
  </si>
  <si>
    <t xml:space="preserve">Transactions  with owners, recorded </t>
  </si>
  <si>
    <t xml:space="preserve">   directly in equity</t>
  </si>
  <si>
    <t xml:space="preserve">    Contributions by and distributions to</t>
  </si>
  <si>
    <t xml:space="preserve">       owners of the Company</t>
  </si>
  <si>
    <t>Issue of ordinary shares</t>
  </si>
  <si>
    <t>Total contributions by and distributions</t>
  </si>
  <si>
    <t xml:space="preserve">    to owners of the Company</t>
  </si>
  <si>
    <t>Total transactions with owners,  recorded</t>
  </si>
  <si>
    <t xml:space="preserve">Total comprehensive income (loss) </t>
  </si>
  <si>
    <t>Other comprehensive income for the year</t>
  </si>
  <si>
    <t xml:space="preserve">Statements of changes in  equity </t>
  </si>
  <si>
    <t>Total transactions with owners recorded</t>
  </si>
  <si>
    <t>Total comprehensive income (loss)</t>
  </si>
  <si>
    <t>Transactions  with owners, recorded directly in equity</t>
  </si>
  <si>
    <t>Total transactions with owners, recorded</t>
  </si>
  <si>
    <t xml:space="preserve">    Other comprehensive income (loss) for the year</t>
  </si>
  <si>
    <t>Statements of cash flows</t>
  </si>
  <si>
    <t>Cash flows from operating activities</t>
  </si>
  <si>
    <t>Interest income</t>
  </si>
  <si>
    <t>Interest expenses</t>
  </si>
  <si>
    <t>Depreciation and amortization</t>
  </si>
  <si>
    <t>Reversal of allowance for doubtful account</t>
  </si>
  <si>
    <t>Loss on impairment of assets</t>
  </si>
  <si>
    <t>Changes in operating assets and liabilities</t>
  </si>
  <si>
    <t xml:space="preserve">Trade accounts receivable </t>
  </si>
  <si>
    <t>Trade accounts payable</t>
  </si>
  <si>
    <t>Cash flows from investing activities</t>
  </si>
  <si>
    <t>Interest received</t>
  </si>
  <si>
    <t>Purchase of intangible assets</t>
  </si>
  <si>
    <t>Proceeds from short-term loans to related parties</t>
  </si>
  <si>
    <t>Cash flows from financing activities</t>
  </si>
  <si>
    <t>Bank overdrafts</t>
  </si>
  <si>
    <t>Proceeds from short-term loans from financial institutions</t>
  </si>
  <si>
    <t>Proceeds from short-term loans from related parties</t>
  </si>
  <si>
    <t>Proceeds from issue of ordinary shares</t>
  </si>
  <si>
    <t>Net increase (decrease) in cash and cash equivalents</t>
  </si>
  <si>
    <t xml:space="preserve">Cash and cash equivalents at 1 January </t>
  </si>
  <si>
    <t>Cash and cash equivalents at 31 December</t>
  </si>
  <si>
    <t xml:space="preserve">Non - cash transactions </t>
  </si>
  <si>
    <t>31 December</t>
  </si>
  <si>
    <t>1 January</t>
  </si>
  <si>
    <t>(Restated)</t>
  </si>
  <si>
    <t>As at 31 December 2018</t>
  </si>
  <si>
    <t>Current investments</t>
  </si>
  <si>
    <t>Withholding tax</t>
  </si>
  <si>
    <t>Other current assets</t>
  </si>
  <si>
    <t>5, 9</t>
  </si>
  <si>
    <t>4, 14</t>
  </si>
  <si>
    <t>24, 55</t>
  </si>
  <si>
    <t>Accrued expense</t>
  </si>
  <si>
    <t>Long-term loans in default</t>
  </si>
  <si>
    <t>28, 55</t>
  </si>
  <si>
    <t>5, 30</t>
  </si>
  <si>
    <t>33, 55</t>
  </si>
  <si>
    <t>5, 31</t>
  </si>
  <si>
    <t>5, 35</t>
  </si>
  <si>
    <t>-</t>
  </si>
  <si>
    <t>Dividend income</t>
  </si>
  <si>
    <t>Reversal of allowance for impairment of  assets</t>
  </si>
  <si>
    <t>41, 56</t>
  </si>
  <si>
    <t>Distribution costs</t>
  </si>
  <si>
    <t xml:space="preserve">Administrative expenses </t>
  </si>
  <si>
    <t>Loss on impairment of investments in subsidiaries</t>
  </si>
  <si>
    <t>Doubtful debts expense</t>
  </si>
  <si>
    <t>5, 18, 22</t>
  </si>
  <si>
    <t>5, 18, 19, 20, 23, 44</t>
  </si>
  <si>
    <t>17, 18, 19</t>
  </si>
  <si>
    <t>26, 49</t>
  </si>
  <si>
    <t xml:space="preserve"> </t>
  </si>
  <si>
    <t>Total items that will not be reclassified to profit or loss</t>
  </si>
  <si>
    <t xml:space="preserve">   </t>
  </si>
  <si>
    <t>Gains on remeasurements of defined benefit plans</t>
  </si>
  <si>
    <t xml:space="preserve">Items that will be reclassified  </t>
  </si>
  <si>
    <t xml:space="preserve">  subsequently to profit or loss :-</t>
  </si>
  <si>
    <t xml:space="preserve">Total items that will be reclassified  </t>
  </si>
  <si>
    <t>For the year ended 31 December 2018</t>
  </si>
  <si>
    <t>Balance as at 1 January 2017</t>
  </si>
  <si>
    <t>Other components</t>
  </si>
  <si>
    <t>of shareholders' equity</t>
  </si>
  <si>
    <t>Available-for-sale</t>
  </si>
  <si>
    <t>investments</t>
  </si>
  <si>
    <t xml:space="preserve"> (Deficit)</t>
  </si>
  <si>
    <t>attributable to</t>
  </si>
  <si>
    <t>Total</t>
  </si>
  <si>
    <t>shareholders' equity</t>
  </si>
  <si>
    <t>Balance as at 1 January 2017 - restated</t>
  </si>
  <si>
    <t>Balance as at 31 December 2017</t>
  </si>
  <si>
    <t>Balance as at 1 January 2018 - restated</t>
  </si>
  <si>
    <t>Balance as at 31 December 2018</t>
  </si>
  <si>
    <t xml:space="preserve">Adjustments to reconcile profit to cash </t>
  </si>
  <si>
    <t xml:space="preserve">    receipts (payments)</t>
  </si>
  <si>
    <t>Other current receivables</t>
  </si>
  <si>
    <t>Loss on write off of other current receivables</t>
  </si>
  <si>
    <t>Loss on impairment of intangible assets</t>
  </si>
  <si>
    <t xml:space="preserve">Loss on  impairment of asset held for sale </t>
  </si>
  <si>
    <t>Loss on  impairment of withholding tax</t>
  </si>
  <si>
    <t>Loss on  impairment of other current assets</t>
  </si>
  <si>
    <t xml:space="preserve">   plant and equipment</t>
  </si>
  <si>
    <t>Other current payables</t>
  </si>
  <si>
    <t>Net cash from (used in) operating activities</t>
  </si>
  <si>
    <t xml:space="preserve">Proceeds from dividend </t>
  </si>
  <si>
    <t>Payment of short-term loans to related parties</t>
  </si>
  <si>
    <t>Purchase of non-controlling interests</t>
  </si>
  <si>
    <t>Purchase of property, plant and equipment</t>
  </si>
  <si>
    <t>Non-operating asset increased</t>
  </si>
  <si>
    <t>Pledged deposit at bank</t>
  </si>
  <si>
    <t xml:space="preserve">Interest paid </t>
  </si>
  <si>
    <t>Proceeds from long-term loans  from financial institutions</t>
  </si>
  <si>
    <t>Payment of long-term loans  from financial institutions</t>
  </si>
  <si>
    <t>Finance lease payment</t>
  </si>
  <si>
    <t>Payables on purchase of asset</t>
  </si>
  <si>
    <t>18, 34</t>
  </si>
  <si>
    <t>Other intangible assets</t>
  </si>
  <si>
    <t>18, 33, 55</t>
  </si>
  <si>
    <t xml:space="preserve">   Issued and paid share capital </t>
  </si>
  <si>
    <t>share premium on ordinary shares</t>
  </si>
  <si>
    <t xml:space="preserve">Discount from changes in ownership </t>
  </si>
  <si>
    <t xml:space="preserve">Total equity attributable to owners </t>
  </si>
  <si>
    <t xml:space="preserve">    of the parent</t>
  </si>
  <si>
    <t>Loss before income tax expense</t>
  </si>
  <si>
    <t>Loss for the year</t>
  </si>
  <si>
    <t>Items that will not be reclassified to profit or loss:-</t>
  </si>
  <si>
    <t>Gain on remeasuring available -</t>
  </si>
  <si>
    <t xml:space="preserve">    subsequently to profit or loss </t>
  </si>
  <si>
    <t>Total comprehensive income  for the Year</t>
  </si>
  <si>
    <t xml:space="preserve">   Owners of the parent</t>
  </si>
  <si>
    <t>Loss per share</t>
  </si>
  <si>
    <t>Balance at 1 January 2017 - as reported</t>
  </si>
  <si>
    <t>Cumulative effect of accounting errors</t>
  </si>
  <si>
    <t>paid</t>
  </si>
  <si>
    <t>Discount from</t>
  </si>
  <si>
    <t>changes in</t>
  </si>
  <si>
    <t>in subsidiary</t>
  </si>
  <si>
    <t xml:space="preserve">Share premuim </t>
  </si>
  <si>
    <t xml:space="preserve">owners of </t>
  </si>
  <si>
    <t>parent</t>
  </si>
  <si>
    <t>Loss for the year  - restated</t>
  </si>
  <si>
    <t>Balance as at 1 January 2018 - as reported</t>
  </si>
  <si>
    <t xml:space="preserve">    Issue of ordinary shares</t>
  </si>
  <si>
    <t xml:space="preserve">   Total contributions by and distributions</t>
  </si>
  <si>
    <t xml:space="preserve">    Loss for the year (restated)</t>
  </si>
  <si>
    <t xml:space="preserve">    Total contributions by and distributions</t>
  </si>
  <si>
    <t xml:space="preserve">    Loss for the year</t>
  </si>
  <si>
    <t>Loss on  impairment of investments in subsidiaries</t>
  </si>
  <si>
    <t>Loss on  impairment of property, plant and equipment</t>
  </si>
  <si>
    <t xml:space="preserve">Reversal of allowance for impairment of property, </t>
  </si>
  <si>
    <t>Reversal of allowance for  impairment of intangible assets</t>
  </si>
  <si>
    <t>Loss on  impairment of non-operating asset (reversal)</t>
  </si>
  <si>
    <t>Loss on  impairment of goodwill</t>
  </si>
  <si>
    <t>Loss on  write off of equipment</t>
  </si>
  <si>
    <t>Loss on write off of advance payments for raw material</t>
  </si>
  <si>
    <t>Loss on  write off of  non-operating asset</t>
  </si>
  <si>
    <t>Loss on  write off of  intangible assets</t>
  </si>
  <si>
    <t>Loss on  impairment of other non-current assets</t>
  </si>
  <si>
    <t xml:space="preserve">Loss on  impairment of deferred rights </t>
  </si>
  <si>
    <t xml:space="preserve">    to use transmission line (reversal)</t>
  </si>
  <si>
    <t>Gain on disposal of equipment</t>
  </si>
  <si>
    <t>Unrealized gain on exchange rate</t>
  </si>
  <si>
    <t>Provision for penalty under the contract</t>
  </si>
  <si>
    <t>Provision on lawsuit (reversal)</t>
  </si>
  <si>
    <t>Employee benefit expenses</t>
  </si>
  <si>
    <t>Payment of provision on lawsuit</t>
  </si>
  <si>
    <t>Net cash generated from (used in) operation</t>
  </si>
  <si>
    <t>Withholding tax received</t>
  </si>
  <si>
    <t>Withholding tax paid</t>
  </si>
  <si>
    <t xml:space="preserve">Sales of investment in NongRee Power Plant </t>
  </si>
  <si>
    <t>Purchase of investment in subsidiaries</t>
  </si>
  <si>
    <t>Sales of equipment</t>
  </si>
  <si>
    <t>Refund from construction in progress</t>
  </si>
  <si>
    <t>Net cash from (used in) investing activities</t>
  </si>
  <si>
    <t>Payment of short-term loans from financial institutions</t>
  </si>
  <si>
    <t xml:space="preserve">Payment of short-term loans from other </t>
  </si>
  <si>
    <t>Net cash from (used in) financing activities</t>
  </si>
  <si>
    <t>Purchase of machinery under financial lease agreements</t>
  </si>
  <si>
    <t>Transfer inventory to property, plant and equipment</t>
  </si>
  <si>
    <t>Transfer construction in progress to intangible asset</t>
  </si>
  <si>
    <t>Deferred rights to use</t>
  </si>
  <si>
    <t xml:space="preserve">  transmission line</t>
  </si>
  <si>
    <t>Current portion of finance</t>
  </si>
  <si>
    <t xml:space="preserve">  lease liabilities</t>
  </si>
  <si>
    <t>Advance received for purchase</t>
  </si>
  <si>
    <t xml:space="preserve">  of shares</t>
  </si>
  <si>
    <t xml:space="preserve">Additional paid-in capital from </t>
  </si>
  <si>
    <t xml:space="preserve">   ordinary shares</t>
  </si>
  <si>
    <t>Additional</t>
  </si>
  <si>
    <t>paid in capital</t>
  </si>
  <si>
    <t>from reduction</t>
  </si>
  <si>
    <t>the ownership</t>
  </si>
  <si>
    <t>interest</t>
  </si>
  <si>
    <t>Other</t>
  </si>
  <si>
    <t>components of</t>
  </si>
  <si>
    <t>Reversal  of allowance for diminution</t>
  </si>
  <si>
    <t xml:space="preserve">  in value of inventories</t>
  </si>
  <si>
    <t>Advance for purchasing of investment</t>
  </si>
  <si>
    <t xml:space="preserve">  reduction in par value of </t>
  </si>
  <si>
    <t xml:space="preserve">   interest in subsidiary</t>
  </si>
  <si>
    <t xml:space="preserve">       Deficit</t>
  </si>
  <si>
    <t xml:space="preserve">Loss for the year </t>
  </si>
  <si>
    <t>in previous year</t>
  </si>
  <si>
    <t>Earnings</t>
  </si>
  <si>
    <t>Changes in ownership interest in subsidiary</t>
  </si>
  <si>
    <t>Purchase of additional invesrment in subsidiary</t>
  </si>
  <si>
    <t xml:space="preserve">Total changes in ownership interest </t>
  </si>
  <si>
    <t xml:space="preserve">   in subsidiary</t>
  </si>
  <si>
    <t>Deficit</t>
  </si>
  <si>
    <t>Bad debt and doubtful debts expense</t>
  </si>
  <si>
    <t>Loss on write off of deteriorated inventories</t>
  </si>
  <si>
    <t>Loss on  impairment of investment properties (reversal)</t>
  </si>
  <si>
    <t>Advance received for subscription (repayment)</t>
  </si>
  <si>
    <t xml:space="preserve">    Other comprehensive income for the year</t>
  </si>
  <si>
    <t>Non-operating assets</t>
  </si>
  <si>
    <t xml:space="preserve">Assets held for sale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</si>
</sst>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3" formatCode="_-* #,##0.00_-;\-* #,##0.00_-;_-* &quot;-&quot;??_-;_-@_-"/>
    <numFmt numFmtId="164" formatCode="_(* #,##0.00_);_(* \(#,##0.00\);_(* &quot;-&quot;??_);_(@_)"/>
    <numFmt numFmtId="165" formatCode="_(* #,##0_);_(* \(#,##0\);_(* &quot;-&quot;??_);_(@_)"/>
    <numFmt numFmtId="166" formatCode="#,##0\ ;\(#,##0\)"/>
    <numFmt numFmtId="167" formatCode="#,##0.00\ ;\(#,##0.00\)"/>
    <numFmt numFmtId="168" formatCode="#,##0.0000\ ;\(#,##0.0000\)"/>
    <numFmt numFmtId="169" formatCode="_(* #,##0.0000_);_(* \(#,##0.0000\);_(* &quot;-&quot;??_);_(@_)"/>
    <numFmt numFmtId="170" formatCode="#,##0_);[Blue]\(#,##0\)"/>
    <numFmt numFmtId="171" formatCode="#,##0\ ;\(#,##0\);&quot;       -        &quot;"/>
    <numFmt numFmtId="172" formatCode="_(* #,##0_);_(* \(#,##0\);_(* &quot;-  &quot;??_);_(@_)"/>
    <numFmt numFmtId="173" formatCode="_(* #,##0.00_);_(* \(#,##0.00\);_(* &quot;-  &quot;??_);_(@_)"/>
  </numFmts>
  <fonts count="26">
    <font>
      <sz val="11"/>
      <color theme="1"/>
      <name val="Calibri"/>
      <family val="2"/>
      <charset val="222"/>
      <scheme val="minor"/>
    </font>
    <font>
      <sz val="11"/>
      <color theme="1"/>
      <name val="Calibri"/>
      <family val="2"/>
      <charset val="222"/>
      <scheme val="minor"/>
    </font>
    <font>
      <b/>
      <sz val="12"/>
      <name val="Times New Roman"/>
      <family val="1"/>
    </font>
    <font>
      <sz val="11"/>
      <name val="Times New Roman"/>
      <family val="1"/>
    </font>
    <font>
      <b/>
      <sz val="11"/>
      <name val="Times New Roman"/>
      <family val="1"/>
    </font>
    <font>
      <sz val="10"/>
      <name val="Times New Roman"/>
      <family val="1"/>
    </font>
    <font>
      <b/>
      <sz val="10"/>
      <name val="Times New Roman"/>
      <family val="1"/>
    </font>
    <font>
      <i/>
      <sz val="10"/>
      <name val="Times New Roman"/>
      <family val="1"/>
    </font>
    <font>
      <b/>
      <i/>
      <sz val="10"/>
      <name val="Times New Roman"/>
      <family val="1"/>
    </font>
    <font>
      <i/>
      <sz val="9"/>
      <name val="Times New Roman"/>
      <family val="1"/>
    </font>
    <font>
      <i/>
      <sz val="11"/>
      <name val="Times New Roman"/>
      <family val="1"/>
    </font>
    <font>
      <b/>
      <i/>
      <sz val="11"/>
      <name val="Times New Roman"/>
      <family val="1"/>
    </font>
    <font>
      <sz val="10"/>
      <color indexed="8"/>
      <name val="Times New Roman"/>
      <family val="1"/>
    </font>
    <font>
      <sz val="10"/>
      <color theme="1"/>
      <name val="Times New Roman"/>
      <family val="1"/>
    </font>
    <font>
      <b/>
      <sz val="10"/>
      <color indexed="8"/>
      <name val="Times New Roman"/>
      <family val="1"/>
    </font>
    <font>
      <sz val="15"/>
      <name val="Angsana New"/>
      <family val="1"/>
    </font>
    <font>
      <sz val="15"/>
      <color indexed="8"/>
      <name val="Angsana New"/>
      <family val="1"/>
    </font>
    <font>
      <sz val="10"/>
      <name val="Arial"/>
      <family val="2"/>
    </font>
    <font>
      <b/>
      <i/>
      <sz val="10"/>
      <color indexed="8"/>
      <name val="Times New Roman"/>
      <family val="1"/>
    </font>
    <font>
      <sz val="11"/>
      <color indexed="8"/>
      <name val="Times New Roman"/>
      <family val="1"/>
    </font>
    <font>
      <sz val="11"/>
      <color theme="1"/>
      <name val="Times New Roman"/>
      <family val="1"/>
    </font>
    <font>
      <i/>
      <sz val="11"/>
      <color indexed="8"/>
      <name val="Times New Roman"/>
      <family val="1"/>
    </font>
    <font>
      <b/>
      <sz val="11"/>
      <color indexed="8"/>
      <name val="Times New Roman"/>
      <family val="1"/>
    </font>
    <font>
      <sz val="11"/>
      <color indexed="10"/>
      <name val="Times New Roman"/>
      <family val="1"/>
    </font>
    <font>
      <i/>
      <sz val="11"/>
      <color indexed="10"/>
      <name val="Times New Roman"/>
      <family val="1"/>
    </font>
    <font>
      <b/>
      <sz val="11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173" fontId="17" fillId="0" borderId="0" applyFont="0" applyFill="0" applyBorder="0" applyAlignment="0" applyProtection="0"/>
  </cellStyleXfs>
  <cellXfs count="214">
    <xf numFmtId="0" fontId="0" fillId="0" borderId="0" xfId="0"/>
    <xf numFmtId="0" fontId="2" fillId="0" borderId="0" xfId="0" applyFont="1" applyFill="1" applyAlignment="1">
      <alignment horizontal="left"/>
    </xf>
    <xf numFmtId="0" fontId="3" fillId="0" borderId="0" xfId="0" applyFont="1" applyFill="1" applyAlignment="1"/>
    <xf numFmtId="0" fontId="4" fillId="0" borderId="0" xfId="0" applyFont="1" applyFill="1" applyAlignment="1">
      <alignment horizontal="left"/>
    </xf>
    <xf numFmtId="0" fontId="5" fillId="0" borderId="0" xfId="0" applyFont="1" applyFill="1" applyAlignment="1">
      <alignment horizontal="left"/>
    </xf>
    <xf numFmtId="0" fontId="6" fillId="0" borderId="0" xfId="0" applyFont="1" applyFill="1" applyAlignment="1">
      <alignment horizontal="left"/>
    </xf>
    <xf numFmtId="0" fontId="5" fillId="0" borderId="0" xfId="0" applyFont="1" applyFill="1" applyAlignment="1">
      <alignment horizontal="center"/>
    </xf>
    <xf numFmtId="0" fontId="5" fillId="0" borderId="0" xfId="0" applyFont="1" applyFill="1" applyBorder="1" applyAlignment="1">
      <alignment horizontal="center"/>
    </xf>
    <xf numFmtId="49" fontId="5" fillId="0" borderId="0" xfId="0" applyNumberFormat="1" applyFont="1" applyFill="1" applyBorder="1" applyAlignment="1">
      <alignment horizontal="center"/>
    </xf>
    <xf numFmtId="0" fontId="8" fillId="0" borderId="0" xfId="0" applyFont="1" applyFill="1" applyAlignment="1">
      <alignment horizontal="left"/>
    </xf>
    <xf numFmtId="0" fontId="5" fillId="0" borderId="0" xfId="0" applyFont="1" applyFill="1" applyAlignment="1"/>
    <xf numFmtId="165" fontId="5" fillId="0" borderId="0" xfId="1" applyNumberFormat="1" applyFont="1" applyFill="1" applyAlignment="1"/>
    <xf numFmtId="0" fontId="5" fillId="0" borderId="0" xfId="0" applyFont="1" applyFill="1" applyBorder="1" applyAlignment="1">
      <alignment horizontal="left"/>
    </xf>
    <xf numFmtId="165" fontId="5" fillId="0" borderId="0" xfId="1" applyNumberFormat="1" applyFont="1" applyFill="1" applyAlignment="1">
      <alignment horizontal="center"/>
    </xf>
    <xf numFmtId="165" fontId="6" fillId="0" borderId="1" xfId="1" applyNumberFormat="1" applyFont="1" applyFill="1" applyBorder="1" applyAlignment="1"/>
    <xf numFmtId="165" fontId="6" fillId="0" borderId="0" xfId="1" applyNumberFormat="1" applyFont="1" applyFill="1" applyAlignment="1"/>
    <xf numFmtId="165" fontId="6" fillId="0" borderId="0" xfId="1" applyNumberFormat="1" applyFont="1" applyFill="1" applyBorder="1" applyAlignment="1"/>
    <xf numFmtId="165" fontId="5" fillId="0" borderId="0" xfId="1" applyNumberFormat="1" applyFont="1" applyFill="1" applyAlignment="1">
      <alignment horizontal="right"/>
    </xf>
    <xf numFmtId="165" fontId="5" fillId="0" borderId="0" xfId="1" applyNumberFormat="1" applyFont="1" applyFill="1" applyBorder="1" applyAlignment="1"/>
    <xf numFmtId="165" fontId="6" fillId="0" borderId="2" xfId="1" applyNumberFormat="1" applyFont="1" applyFill="1" applyBorder="1" applyAlignment="1"/>
    <xf numFmtId="165" fontId="3" fillId="0" borderId="0" xfId="1" applyNumberFormat="1" applyFont="1" applyFill="1" applyAlignment="1"/>
    <xf numFmtId="37" fontId="5" fillId="0" borderId="0" xfId="0" applyNumberFormat="1" applyFont="1" applyFill="1" applyBorder="1" applyAlignment="1"/>
    <xf numFmtId="165" fontId="5" fillId="0" borderId="2" xfId="1" applyNumberFormat="1" applyFont="1" applyFill="1" applyBorder="1" applyAlignment="1"/>
    <xf numFmtId="165" fontId="5" fillId="0" borderId="3" xfId="1" applyNumberFormat="1" applyFont="1" applyFill="1" applyBorder="1" applyAlignment="1"/>
    <xf numFmtId="166" fontId="5" fillId="0" borderId="0" xfId="0" applyNumberFormat="1" applyFont="1" applyFill="1" applyAlignment="1"/>
    <xf numFmtId="167" fontId="5" fillId="0" borderId="0" xfId="0" applyNumberFormat="1" applyFont="1" applyFill="1" applyAlignment="1"/>
    <xf numFmtId="0" fontId="7" fillId="0" borderId="0" xfId="0" applyFont="1" applyFill="1" applyAlignment="1">
      <alignment horizontal="right"/>
    </xf>
    <xf numFmtId="0" fontId="9" fillId="0" borderId="0" xfId="0" applyFont="1" applyFill="1" applyAlignment="1">
      <alignment horizontal="left"/>
    </xf>
    <xf numFmtId="165" fontId="6" fillId="0" borderId="4" xfId="1" applyNumberFormat="1" applyFont="1" applyFill="1" applyBorder="1" applyAlignment="1"/>
    <xf numFmtId="165" fontId="6" fillId="0" borderId="5" xfId="1" applyNumberFormat="1" applyFont="1" applyFill="1" applyBorder="1" applyAlignment="1"/>
    <xf numFmtId="165" fontId="5" fillId="0" borderId="1" xfId="1" applyNumberFormat="1" applyFont="1" applyFill="1" applyBorder="1" applyAlignment="1"/>
    <xf numFmtId="165" fontId="6" fillId="0" borderId="3" xfId="1" applyNumberFormat="1" applyFont="1" applyFill="1" applyBorder="1" applyAlignment="1"/>
    <xf numFmtId="0" fontId="3" fillId="0" borderId="0" xfId="0" applyFont="1" applyFill="1" applyAlignment="1">
      <alignment horizontal="left"/>
    </xf>
    <xf numFmtId="0" fontId="3" fillId="0" borderId="0" xfId="0" applyFont="1" applyFill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10" fillId="0" borderId="0" xfId="0" applyFont="1" applyFill="1" applyAlignment="1">
      <alignment horizontal="center"/>
    </xf>
    <xf numFmtId="0" fontId="3" fillId="0" borderId="0" xfId="0" applyFont="1" applyFill="1" applyBorder="1" applyAlignment="1">
      <alignment horizontal="center"/>
    </xf>
    <xf numFmtId="49" fontId="10" fillId="0" borderId="0" xfId="0" applyNumberFormat="1" applyFont="1" applyFill="1" applyBorder="1" applyAlignment="1">
      <alignment horizontal="center"/>
    </xf>
    <xf numFmtId="0" fontId="11" fillId="0" borderId="0" xfId="0" applyFont="1" applyFill="1" applyAlignment="1">
      <alignment horizontal="center"/>
    </xf>
    <xf numFmtId="166" fontId="4" fillId="0" borderId="0" xfId="0" applyNumberFormat="1" applyFont="1" applyFill="1" applyBorder="1" applyAlignment="1"/>
    <xf numFmtId="166" fontId="4" fillId="0" borderId="0" xfId="0" applyNumberFormat="1" applyFont="1" applyFill="1" applyAlignment="1"/>
    <xf numFmtId="165" fontId="3" fillId="0" borderId="3" xfId="1" applyNumberFormat="1" applyFont="1" applyFill="1" applyBorder="1" applyAlignment="1"/>
    <xf numFmtId="165" fontId="4" fillId="0" borderId="2" xfId="1" applyNumberFormat="1" applyFont="1" applyFill="1" applyBorder="1" applyAlignment="1"/>
    <xf numFmtId="165" fontId="4" fillId="0" borderId="0" xfId="1" applyNumberFormat="1" applyFont="1" applyFill="1" applyAlignment="1"/>
    <xf numFmtId="165" fontId="3" fillId="0" borderId="0" xfId="1" applyNumberFormat="1" applyFont="1" applyFill="1" applyBorder="1" applyAlignment="1"/>
    <xf numFmtId="165" fontId="4" fillId="0" borderId="0" xfId="1" applyNumberFormat="1" applyFont="1" applyFill="1" applyBorder="1" applyAlignment="1"/>
    <xf numFmtId="168" fontId="3" fillId="0" borderId="0" xfId="0" applyNumberFormat="1" applyFont="1" applyFill="1" applyBorder="1" applyAlignment="1"/>
    <xf numFmtId="168" fontId="3" fillId="0" borderId="2" xfId="1" applyNumberFormat="1" applyFont="1" applyFill="1" applyBorder="1" applyAlignment="1">
      <alignment horizontal="right"/>
    </xf>
    <xf numFmtId="168" fontId="3" fillId="0" borderId="0" xfId="1" applyNumberFormat="1" applyFont="1" applyFill="1" applyBorder="1" applyAlignment="1"/>
    <xf numFmtId="168" fontId="3" fillId="0" borderId="2" xfId="1" applyNumberFormat="1" applyFont="1" applyFill="1" applyBorder="1" applyAlignment="1"/>
    <xf numFmtId="169" fontId="3" fillId="0" borderId="2" xfId="1" applyNumberFormat="1" applyFont="1" applyFill="1" applyBorder="1" applyAlignment="1"/>
    <xf numFmtId="0" fontId="7" fillId="0" borderId="0" xfId="0" applyFont="1" applyFill="1" applyAlignment="1"/>
    <xf numFmtId="0" fontId="12" fillId="0" borderId="0" xfId="0" applyFont="1" applyFill="1" applyAlignment="1"/>
    <xf numFmtId="0" fontId="5" fillId="0" borderId="0" xfId="0" applyFont="1" applyFill="1" applyBorder="1" applyAlignment="1"/>
    <xf numFmtId="0" fontId="12" fillId="0" borderId="0" xfId="0" applyFont="1" applyFill="1" applyAlignment="1">
      <alignment horizontal="center"/>
    </xf>
    <xf numFmtId="0" fontId="13" fillId="0" borderId="0" xfId="0" applyFont="1" applyFill="1" applyAlignment="1"/>
    <xf numFmtId="0" fontId="8" fillId="0" borderId="0" xfId="0" applyFont="1" applyFill="1" applyAlignment="1"/>
    <xf numFmtId="0" fontId="6" fillId="0" borderId="0" xfId="0" applyFont="1" applyFill="1" applyAlignment="1"/>
    <xf numFmtId="165" fontId="12" fillId="0" borderId="0" xfId="1" applyNumberFormat="1" applyFont="1" applyFill="1" applyAlignment="1"/>
    <xf numFmtId="165" fontId="14" fillId="0" borderId="0" xfId="1" applyNumberFormat="1" applyFont="1" applyFill="1" applyAlignment="1"/>
    <xf numFmtId="165" fontId="12" fillId="0" borderId="0" xfId="1" applyNumberFormat="1" applyFont="1" applyFill="1" applyAlignment="1">
      <alignment horizontal="right"/>
    </xf>
    <xf numFmtId="165" fontId="16" fillId="0" borderId="0" xfId="1" applyNumberFormat="1" applyFont="1" applyFill="1" applyAlignment="1"/>
    <xf numFmtId="165" fontId="16" fillId="0" borderId="0" xfId="1" applyNumberFormat="1" applyFont="1" applyFill="1" applyAlignment="1">
      <alignment horizontal="right"/>
    </xf>
    <xf numFmtId="165" fontId="15" fillId="0" borderId="0" xfId="1" applyNumberFormat="1" applyFont="1" applyFill="1" applyBorder="1" applyAlignment="1">
      <alignment horizontal="right"/>
    </xf>
    <xf numFmtId="165" fontId="12" fillId="0" borderId="4" xfId="1" applyNumberFormat="1" applyFont="1" applyFill="1" applyBorder="1" applyAlignment="1">
      <alignment horizontal="right"/>
    </xf>
    <xf numFmtId="165" fontId="16" fillId="0" borderId="3" xfId="1" applyNumberFormat="1" applyFont="1" applyFill="1" applyBorder="1" applyAlignment="1">
      <alignment horizontal="right"/>
    </xf>
    <xf numFmtId="0" fontId="5" fillId="0" borderId="0" xfId="0" applyFont="1" applyFill="1" applyAlignment="1">
      <alignment horizontal="right"/>
    </xf>
    <xf numFmtId="0" fontId="12" fillId="0" borderId="0" xfId="0" applyFont="1" applyFill="1" applyAlignment="1">
      <alignment horizontal="right"/>
    </xf>
    <xf numFmtId="37" fontId="12" fillId="0" borderId="0" xfId="0" applyNumberFormat="1" applyFont="1" applyFill="1" applyAlignment="1">
      <alignment horizontal="right"/>
    </xf>
    <xf numFmtId="37" fontId="12" fillId="0" borderId="0" xfId="0" applyNumberFormat="1" applyFont="1" applyFill="1" applyAlignment="1"/>
    <xf numFmtId="165" fontId="12" fillId="0" borderId="0" xfId="1" applyNumberFormat="1" applyFont="1" applyFill="1" applyAlignment="1">
      <alignment horizontal="center"/>
    </xf>
    <xf numFmtId="172" fontId="5" fillId="0" borderId="4" xfId="0" applyNumberFormat="1" applyFont="1" applyFill="1" applyBorder="1" applyAlignment="1"/>
    <xf numFmtId="172" fontId="5" fillId="0" borderId="0" xfId="0" applyNumberFormat="1" applyFont="1" applyFill="1" applyAlignment="1"/>
    <xf numFmtId="172" fontId="5" fillId="0" borderId="0" xfId="0" applyNumberFormat="1" applyFont="1" applyFill="1" applyBorder="1" applyAlignment="1"/>
    <xf numFmtId="172" fontId="12" fillId="0" borderId="0" xfId="0" applyNumberFormat="1" applyFont="1" applyFill="1" applyAlignment="1">
      <alignment horizontal="right"/>
    </xf>
    <xf numFmtId="172" fontId="12" fillId="0" borderId="0" xfId="0" applyNumberFormat="1" applyFont="1" applyFill="1" applyAlignment="1"/>
    <xf numFmtId="172" fontId="16" fillId="0" borderId="0" xfId="0" applyNumberFormat="1" applyFont="1" applyFill="1" applyAlignment="1"/>
    <xf numFmtId="172" fontId="16" fillId="0" borderId="0" xfId="2" applyNumberFormat="1" applyFont="1" applyFill="1" applyAlignment="1"/>
    <xf numFmtId="0" fontId="14" fillId="0" borderId="0" xfId="0" applyFont="1" applyFill="1" applyAlignment="1">
      <alignment horizontal="center"/>
    </xf>
    <xf numFmtId="172" fontId="6" fillId="0" borderId="1" xfId="0" applyNumberFormat="1" applyFont="1" applyFill="1" applyBorder="1" applyAlignment="1"/>
    <xf numFmtId="172" fontId="6" fillId="0" borderId="0" xfId="0" applyNumberFormat="1" applyFont="1" applyFill="1" applyAlignment="1"/>
    <xf numFmtId="172" fontId="7" fillId="0" borderId="0" xfId="0" applyNumberFormat="1" applyFont="1" applyFill="1" applyAlignment="1">
      <alignment horizontal="center"/>
    </xf>
    <xf numFmtId="172" fontId="16" fillId="0" borderId="0" xfId="0" applyNumberFormat="1" applyFont="1" applyFill="1" applyAlignment="1">
      <alignment horizontal="right"/>
    </xf>
    <xf numFmtId="165" fontId="15" fillId="0" borderId="0" xfId="1" applyNumberFormat="1" applyFont="1" applyFill="1" applyAlignment="1">
      <alignment horizontal="right"/>
    </xf>
    <xf numFmtId="172" fontId="15" fillId="0" borderId="0" xfId="0" applyNumberFormat="1" applyFont="1" applyFill="1" applyBorder="1" applyAlignment="1"/>
    <xf numFmtId="165" fontId="15" fillId="0" borderId="0" xfId="1" applyNumberFormat="1" applyFont="1" applyFill="1" applyAlignment="1">
      <alignment horizontal="center"/>
    </xf>
    <xf numFmtId="165" fontId="6" fillId="0" borderId="1" xfId="1" applyNumberFormat="1" applyFont="1" applyFill="1" applyBorder="1" applyAlignment="1">
      <alignment horizontal="center"/>
    </xf>
    <xf numFmtId="165" fontId="12" fillId="0" borderId="0" xfId="0" applyNumberFormat="1" applyFont="1" applyFill="1" applyAlignment="1"/>
    <xf numFmtId="165" fontId="15" fillId="0" borderId="0" xfId="1" applyNumberFormat="1" applyFont="1" applyFill="1" applyBorder="1"/>
    <xf numFmtId="49" fontId="5" fillId="0" borderId="0" xfId="1" applyNumberFormat="1" applyFont="1" applyFill="1" applyAlignment="1">
      <alignment horizontal="left"/>
    </xf>
    <xf numFmtId="165" fontId="15" fillId="0" borderId="0" xfId="1" applyNumberFormat="1" applyFont="1" applyFill="1" applyAlignment="1"/>
    <xf numFmtId="0" fontId="18" fillId="0" borderId="0" xfId="0" applyFont="1" applyFill="1" applyAlignment="1">
      <alignment horizontal="center"/>
    </xf>
    <xf numFmtId="172" fontId="6" fillId="0" borderId="5" xfId="0" applyNumberFormat="1" applyFont="1" applyFill="1" applyBorder="1" applyAlignment="1"/>
    <xf numFmtId="173" fontId="6" fillId="0" borderId="0" xfId="0" applyNumberFormat="1" applyFont="1" applyFill="1" applyBorder="1" applyAlignment="1"/>
    <xf numFmtId="172" fontId="6" fillId="0" borderId="0" xfId="0" applyNumberFormat="1" applyFont="1" applyFill="1" applyBorder="1" applyAlignment="1"/>
    <xf numFmtId="0" fontId="18" fillId="0" borderId="0" xfId="0" applyFont="1" applyFill="1" applyAlignment="1"/>
    <xf numFmtId="164" fontId="12" fillId="0" borderId="0" xfId="1" applyNumberFormat="1" applyFont="1" applyFill="1" applyAlignment="1">
      <alignment horizontal="right"/>
    </xf>
    <xf numFmtId="164" fontId="12" fillId="0" borderId="0" xfId="1" applyNumberFormat="1" applyFont="1" applyFill="1" applyAlignment="1"/>
    <xf numFmtId="166" fontId="3" fillId="0" borderId="0" xfId="0" quotePrefix="1" applyNumberFormat="1" applyFont="1" applyFill="1" applyBorder="1" applyAlignment="1">
      <alignment horizontal="center"/>
    </xf>
    <xf numFmtId="0" fontId="0" fillId="0" borderId="0" xfId="0" applyFill="1"/>
    <xf numFmtId="0" fontId="10" fillId="0" borderId="0" xfId="0" applyFont="1" applyFill="1" applyAlignment="1"/>
    <xf numFmtId="0" fontId="19" fillId="0" borderId="0" xfId="0" applyFont="1" applyFill="1" applyAlignment="1">
      <alignment horizontal="left"/>
    </xf>
    <xf numFmtId="0" fontId="19" fillId="0" borderId="0" xfId="0" applyFont="1" applyFill="1" applyAlignment="1"/>
    <xf numFmtId="0" fontId="3" fillId="0" borderId="0" xfId="0" applyFont="1" applyFill="1" applyBorder="1" applyAlignment="1"/>
    <xf numFmtId="0" fontId="20" fillId="0" borderId="0" xfId="0" applyFont="1" applyFill="1" applyBorder="1" applyAlignment="1"/>
    <xf numFmtId="0" fontId="20" fillId="0" borderId="0" xfId="0" applyFont="1" applyFill="1" applyAlignment="1">
      <alignment horizontal="center"/>
    </xf>
    <xf numFmtId="0" fontId="20" fillId="0" borderId="0" xfId="0" applyFont="1" applyFill="1" applyBorder="1" applyAlignment="1">
      <alignment horizontal="center"/>
    </xf>
    <xf numFmtId="0" fontId="19" fillId="0" borderId="0" xfId="0" applyFont="1" applyFill="1" applyAlignment="1">
      <alignment horizontal="center"/>
    </xf>
    <xf numFmtId="170" fontId="3" fillId="0" borderId="0" xfId="0" applyNumberFormat="1" applyFont="1" applyFill="1" applyBorder="1" applyAlignment="1">
      <alignment horizontal="center" vertical="center"/>
    </xf>
    <xf numFmtId="0" fontId="20" fillId="0" borderId="0" xfId="0" applyFont="1" applyFill="1" applyAlignment="1"/>
    <xf numFmtId="0" fontId="3" fillId="0" borderId="3" xfId="0" applyFont="1" applyFill="1" applyBorder="1" applyAlignment="1"/>
    <xf numFmtId="170" fontId="3" fillId="0" borderId="0" xfId="0" applyNumberFormat="1" applyFont="1" applyFill="1" applyAlignment="1">
      <alignment horizontal="center" vertical="center"/>
    </xf>
    <xf numFmtId="0" fontId="21" fillId="0" borderId="0" xfId="0" applyFont="1" applyFill="1" applyAlignment="1">
      <alignment horizontal="center"/>
    </xf>
    <xf numFmtId="0" fontId="22" fillId="0" borderId="0" xfId="0" applyFont="1" applyFill="1" applyAlignment="1">
      <alignment horizontal="left"/>
    </xf>
    <xf numFmtId="0" fontId="11" fillId="0" borderId="0" xfId="0" applyFont="1" applyFill="1" applyAlignment="1"/>
    <xf numFmtId="171" fontId="22" fillId="0" borderId="0" xfId="1" applyNumberFormat="1" applyFont="1" applyFill="1" applyBorder="1" applyAlignment="1">
      <alignment horizontal="right"/>
    </xf>
    <xf numFmtId="171" fontId="22" fillId="0" borderId="0" xfId="1" applyNumberFormat="1" applyFont="1" applyFill="1" applyAlignment="1"/>
    <xf numFmtId="0" fontId="4" fillId="0" borderId="0" xfId="0" applyFont="1" applyFill="1" applyAlignment="1">
      <alignment horizontal="center"/>
    </xf>
    <xf numFmtId="171" fontId="3" fillId="0" borderId="3" xfId="1" applyNumberFormat="1" applyFont="1" applyFill="1" applyBorder="1" applyAlignment="1">
      <alignment horizontal="right"/>
    </xf>
    <xf numFmtId="171" fontId="19" fillId="0" borderId="0" xfId="1" applyNumberFormat="1" applyFont="1" applyFill="1" applyAlignment="1"/>
    <xf numFmtId="171" fontId="3" fillId="0" borderId="0" xfId="1" applyNumberFormat="1" applyFont="1" applyFill="1" applyBorder="1" applyAlignment="1">
      <alignment horizontal="right"/>
    </xf>
    <xf numFmtId="171" fontId="3" fillId="0" borderId="0" xfId="1" applyNumberFormat="1" applyFont="1" applyFill="1" applyAlignment="1">
      <alignment horizontal="right"/>
    </xf>
    <xf numFmtId="171" fontId="4" fillId="0" borderId="0" xfId="1" applyNumberFormat="1" applyFont="1" applyFill="1" applyBorder="1" applyAlignment="1">
      <alignment horizontal="right"/>
    </xf>
    <xf numFmtId="171" fontId="19" fillId="0" borderId="0" xfId="0" applyNumberFormat="1" applyFont="1" applyFill="1" applyAlignment="1"/>
    <xf numFmtId="171" fontId="23" fillId="0" borderId="0" xfId="0" applyNumberFormat="1" applyFont="1" applyFill="1" applyAlignment="1"/>
    <xf numFmtId="171" fontId="24" fillId="0" borderId="0" xfId="0" applyNumberFormat="1" applyFont="1" applyFill="1" applyAlignment="1">
      <alignment horizontal="right"/>
    </xf>
    <xf numFmtId="171" fontId="24" fillId="0" borderId="0" xfId="1" applyNumberFormat="1" applyFont="1" applyFill="1" applyAlignment="1"/>
    <xf numFmtId="0" fontId="23" fillId="0" borderId="0" xfId="0" applyFont="1" applyFill="1" applyAlignment="1"/>
    <xf numFmtId="164" fontId="24" fillId="0" borderId="0" xfId="0" applyNumberFormat="1" applyFont="1" applyFill="1" applyAlignment="1"/>
    <xf numFmtId="171" fontId="19" fillId="0" borderId="3" xfId="1" applyNumberFormat="1" applyFont="1" applyFill="1" applyBorder="1" applyAlignment="1"/>
    <xf numFmtId="0" fontId="4" fillId="0" borderId="0" xfId="0" applyFont="1" applyFill="1" applyAlignment="1"/>
    <xf numFmtId="171" fontId="22" fillId="0" borderId="3" xfId="1" applyNumberFormat="1" applyFont="1" applyFill="1" applyBorder="1" applyAlignment="1"/>
    <xf numFmtId="171" fontId="22" fillId="0" borderId="0" xfId="1" applyNumberFormat="1" applyFont="1" applyFill="1" applyBorder="1" applyAlignment="1"/>
    <xf numFmtId="164" fontId="22" fillId="0" borderId="0" xfId="1" applyNumberFormat="1" applyFont="1" applyFill="1" applyBorder="1" applyAlignment="1"/>
    <xf numFmtId="164" fontId="22" fillId="0" borderId="0" xfId="1" applyNumberFormat="1" applyFont="1" applyFill="1" applyAlignment="1"/>
    <xf numFmtId="171" fontId="19" fillId="0" borderId="0" xfId="1" applyNumberFormat="1" applyFont="1" applyFill="1" applyBorder="1" applyAlignment="1">
      <alignment horizontal="right"/>
    </xf>
    <xf numFmtId="171" fontId="19" fillId="0" borderId="0" xfId="1" applyNumberFormat="1" applyFont="1" applyFill="1" applyBorder="1" applyAlignment="1"/>
    <xf numFmtId="0" fontId="20" fillId="0" borderId="0" xfId="0" applyFont="1"/>
    <xf numFmtId="0" fontId="20" fillId="0" borderId="0" xfId="0" applyFont="1" applyBorder="1"/>
    <xf numFmtId="0" fontId="20" fillId="0" borderId="0" xfId="0" applyFont="1" applyFill="1"/>
    <xf numFmtId="171" fontId="20" fillId="0" borderId="0" xfId="1" applyNumberFormat="1" applyFont="1" applyFill="1" applyBorder="1" applyAlignment="1"/>
    <xf numFmtId="171" fontId="20" fillId="0" borderId="0" xfId="1" applyNumberFormat="1" applyFont="1" applyFill="1" applyBorder="1" applyAlignment="1">
      <alignment horizontal="right"/>
    </xf>
    <xf numFmtId="171" fontId="19" fillId="0" borderId="3" xfId="1" applyNumberFormat="1" applyFont="1" applyFill="1" applyBorder="1" applyAlignment="1">
      <alignment horizontal="right"/>
    </xf>
    <xf numFmtId="171" fontId="20" fillId="0" borderId="3" xfId="1" applyNumberFormat="1" applyFont="1" applyFill="1" applyBorder="1" applyAlignment="1"/>
    <xf numFmtId="171" fontId="20" fillId="0" borderId="3" xfId="1" applyNumberFormat="1" applyFont="1" applyFill="1" applyBorder="1" applyAlignment="1">
      <alignment horizontal="right"/>
    </xf>
    <xf numFmtId="171" fontId="22" fillId="0" borderId="3" xfId="1" applyNumberFormat="1" applyFont="1" applyFill="1" applyBorder="1" applyAlignment="1">
      <alignment horizontal="right"/>
    </xf>
    <xf numFmtId="171" fontId="22" fillId="0" borderId="4" xfId="1" applyNumberFormat="1" applyFont="1" applyFill="1" applyBorder="1" applyAlignment="1">
      <alignment horizontal="right"/>
    </xf>
    <xf numFmtId="171" fontId="4" fillId="0" borderId="2" xfId="1" applyNumberFormat="1" applyFont="1" applyFill="1" applyBorder="1" applyAlignment="1">
      <alignment horizontal="right"/>
    </xf>
    <xf numFmtId="171" fontId="4" fillId="0" borderId="0" xfId="1" applyNumberFormat="1" applyFont="1" applyFill="1" applyAlignment="1">
      <alignment horizontal="right"/>
    </xf>
    <xf numFmtId="165" fontId="3" fillId="0" borderId="0" xfId="1" applyNumberFormat="1" applyFont="1" applyFill="1" applyBorder="1" applyAlignment="1">
      <alignment horizontal="right"/>
    </xf>
    <xf numFmtId="165" fontId="19" fillId="0" borderId="0" xfId="1" applyNumberFormat="1" applyFont="1" applyFill="1" applyAlignment="1"/>
    <xf numFmtId="165" fontId="3" fillId="0" borderId="0" xfId="1" applyNumberFormat="1" applyFont="1" applyFill="1" applyAlignment="1">
      <alignment horizontal="right"/>
    </xf>
    <xf numFmtId="165" fontId="22" fillId="0" borderId="0" xfId="1" applyNumberFormat="1" applyFont="1" applyFill="1" applyBorder="1" applyAlignment="1">
      <alignment horizontal="right"/>
    </xf>
    <xf numFmtId="165" fontId="22" fillId="0" borderId="0" xfId="1" applyNumberFormat="1" applyFont="1" applyFill="1" applyAlignment="1"/>
    <xf numFmtId="166" fontId="24" fillId="0" borderId="0" xfId="0" applyNumberFormat="1" applyFont="1" applyFill="1" applyAlignment="1">
      <alignment horizontal="right"/>
    </xf>
    <xf numFmtId="164" fontId="24" fillId="0" borderId="0" xfId="1" applyNumberFormat="1" applyFont="1" applyFill="1" applyAlignment="1"/>
    <xf numFmtId="165" fontId="19" fillId="0" borderId="3" xfId="1" applyNumberFormat="1" applyFont="1" applyFill="1" applyBorder="1" applyAlignment="1"/>
    <xf numFmtId="165" fontId="22" fillId="0" borderId="3" xfId="1" applyNumberFormat="1" applyFont="1" applyFill="1" applyBorder="1" applyAlignment="1"/>
    <xf numFmtId="165" fontId="22" fillId="0" borderId="0" xfId="1" applyNumberFormat="1" applyFont="1" applyFill="1" applyBorder="1" applyAlignment="1"/>
    <xf numFmtId="165" fontId="19" fillId="0" borderId="0" xfId="1" applyNumberFormat="1" applyFont="1" applyFill="1" applyBorder="1" applyAlignment="1">
      <alignment horizontal="right"/>
    </xf>
    <xf numFmtId="165" fontId="19" fillId="0" borderId="0" xfId="1" applyNumberFormat="1" applyFont="1" applyFill="1" applyBorder="1" applyAlignment="1"/>
    <xf numFmtId="165" fontId="4" fillId="0" borderId="0" xfId="1" applyNumberFormat="1" applyFont="1" applyFill="1" applyBorder="1" applyAlignment="1">
      <alignment horizontal="right"/>
    </xf>
    <xf numFmtId="165" fontId="20" fillId="0" borderId="0" xfId="1" applyNumberFormat="1" applyFont="1" applyFill="1" applyBorder="1" applyAlignment="1"/>
    <xf numFmtId="165" fontId="20" fillId="0" borderId="0" xfId="1" applyNumberFormat="1" applyFont="1" applyFill="1" applyBorder="1" applyAlignment="1">
      <alignment horizontal="right"/>
    </xf>
    <xf numFmtId="165" fontId="19" fillId="0" borderId="0" xfId="1" applyNumberFormat="1" applyFont="1" applyFill="1" applyAlignment="1">
      <alignment horizontal="right"/>
    </xf>
    <xf numFmtId="165" fontId="22" fillId="0" borderId="1" xfId="1" applyNumberFormat="1" applyFont="1" applyFill="1" applyBorder="1" applyAlignment="1">
      <alignment horizontal="right"/>
    </xf>
    <xf numFmtId="165" fontId="4" fillId="0" borderId="5" xfId="1" applyNumberFormat="1" applyFont="1" applyFill="1" applyBorder="1" applyAlignment="1">
      <alignment horizontal="right"/>
    </xf>
    <xf numFmtId="165" fontId="4" fillId="0" borderId="0" xfId="1" applyNumberFormat="1" applyFont="1" applyFill="1" applyAlignment="1">
      <alignment horizontal="right"/>
    </xf>
    <xf numFmtId="0" fontId="3" fillId="0" borderId="0" xfId="0" applyFont="1" applyFill="1" applyBorder="1" applyAlignment="1">
      <alignment wrapText="1"/>
    </xf>
    <xf numFmtId="0" fontId="10" fillId="0" borderId="4" xfId="0" applyFont="1" applyFill="1" applyBorder="1" applyAlignment="1"/>
    <xf numFmtId="0" fontId="3" fillId="0" borderId="4" xfId="0" applyFont="1" applyFill="1" applyBorder="1" applyAlignment="1"/>
    <xf numFmtId="0" fontId="20" fillId="0" borderId="3" xfId="0" applyFont="1" applyFill="1" applyBorder="1" applyAlignment="1">
      <alignment horizontal="center"/>
    </xf>
    <xf numFmtId="0" fontId="19" fillId="0" borderId="0" xfId="0" applyFont="1" applyFill="1" applyBorder="1" applyAlignment="1"/>
    <xf numFmtId="165" fontId="22" fillId="0" borderId="0" xfId="1" applyNumberFormat="1" applyFont="1" applyFill="1" applyAlignment="1">
      <alignment horizontal="right"/>
    </xf>
    <xf numFmtId="0" fontId="4" fillId="0" borderId="0" xfId="0" applyFont="1" applyFill="1"/>
    <xf numFmtId="165" fontId="19" fillId="0" borderId="4" xfId="1" applyNumberFormat="1" applyFont="1" applyFill="1" applyBorder="1" applyAlignment="1">
      <alignment horizontal="right"/>
    </xf>
    <xf numFmtId="165" fontId="19" fillId="0" borderId="4" xfId="1" applyNumberFormat="1" applyFont="1" applyFill="1" applyBorder="1" applyAlignment="1"/>
    <xf numFmtId="165" fontId="22" fillId="0" borderId="3" xfId="1" applyNumberFormat="1" applyFont="1" applyFill="1" applyBorder="1" applyAlignment="1">
      <alignment horizontal="right"/>
    </xf>
    <xf numFmtId="165" fontId="22" fillId="0" borderId="1" xfId="1" applyNumberFormat="1" applyFont="1" applyFill="1" applyBorder="1" applyAlignment="1"/>
    <xf numFmtId="165" fontId="22" fillId="0" borderId="0" xfId="0" applyNumberFormat="1" applyFont="1" applyFill="1" applyAlignment="1"/>
    <xf numFmtId="165" fontId="19" fillId="0" borderId="3" xfId="1" applyNumberFormat="1" applyFont="1" applyFill="1" applyBorder="1" applyAlignment="1">
      <alignment horizontal="right"/>
    </xf>
    <xf numFmtId="165" fontId="19" fillId="0" borderId="3" xfId="0" applyNumberFormat="1" applyFont="1" applyFill="1" applyBorder="1" applyAlignment="1"/>
    <xf numFmtId="165" fontId="22" fillId="0" borderId="3" xfId="0" applyNumberFormat="1" applyFont="1" applyFill="1" applyBorder="1" applyAlignment="1"/>
    <xf numFmtId="165" fontId="4" fillId="0" borderId="4" xfId="1" applyNumberFormat="1" applyFont="1" applyFill="1" applyBorder="1" applyAlignment="1">
      <alignment horizontal="right"/>
    </xf>
    <xf numFmtId="0" fontId="22" fillId="0" borderId="0" xfId="0" applyFont="1" applyFill="1" applyAlignment="1"/>
    <xf numFmtId="165" fontId="22" fillId="0" borderId="0" xfId="0" applyNumberFormat="1" applyFont="1" applyFill="1" applyBorder="1" applyAlignment="1"/>
    <xf numFmtId="165" fontId="19" fillId="0" borderId="0" xfId="0" applyNumberFormat="1" applyFont="1" applyFill="1" applyBorder="1" applyAlignment="1"/>
    <xf numFmtId="165" fontId="4" fillId="0" borderId="0" xfId="0" applyNumberFormat="1" applyFont="1" applyFill="1" applyAlignment="1">
      <alignment horizontal="center"/>
    </xf>
    <xf numFmtId="0" fontId="10" fillId="0" borderId="0" xfId="0" applyFont="1" applyFill="1" applyBorder="1" applyAlignment="1">
      <alignment horizontal="center"/>
    </xf>
    <xf numFmtId="0" fontId="9" fillId="0" borderId="0" xfId="0" applyFont="1" applyFill="1" applyAlignment="1">
      <alignment horizontal="center"/>
    </xf>
    <xf numFmtId="0" fontId="10" fillId="0" borderId="0" xfId="0" applyFont="1" applyFill="1" applyBorder="1" applyAlignment="1"/>
    <xf numFmtId="165" fontId="4" fillId="0" borderId="2" xfId="1" applyNumberFormat="1" applyFont="1" applyFill="1" applyBorder="1" applyAlignment="1">
      <alignment horizontal="right"/>
    </xf>
    <xf numFmtId="0" fontId="3" fillId="0" borderId="0" xfId="0" applyFont="1" applyFill="1" applyBorder="1" applyAlignment="1">
      <alignment horizontal="left"/>
    </xf>
    <xf numFmtId="165" fontId="6" fillId="0" borderId="0" xfId="1" applyNumberFormat="1" applyFont="1" applyFill="1" applyBorder="1" applyAlignment="1">
      <alignment horizontal="center"/>
    </xf>
    <xf numFmtId="0" fontId="7" fillId="0" borderId="0" xfId="0" applyFont="1" applyFill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10" fillId="0" borderId="0" xfId="0" applyFont="1" applyFill="1" applyAlignment="1">
      <alignment horizontal="center"/>
    </xf>
    <xf numFmtId="0" fontId="6" fillId="0" borderId="0" xfId="0" applyFont="1" applyFill="1" applyAlignment="1">
      <alignment horizontal="center"/>
    </xf>
    <xf numFmtId="0" fontId="6" fillId="0" borderId="0" xfId="0" applyFont="1" applyFill="1" applyBorder="1" applyAlignment="1">
      <alignment horizontal="center"/>
    </xf>
    <xf numFmtId="0" fontId="4" fillId="0" borderId="0" xfId="0" applyFont="1" applyFill="1" applyAlignment="1">
      <alignment horizontal="center"/>
    </xf>
    <xf numFmtId="0" fontId="7" fillId="0" borderId="0" xfId="0" applyFont="1" applyFill="1" applyAlignment="1">
      <alignment horizontal="center"/>
    </xf>
    <xf numFmtId="0" fontId="10" fillId="0" borderId="0" xfId="0" applyFont="1" applyFill="1" applyAlignment="1">
      <alignment horizontal="center"/>
    </xf>
    <xf numFmtId="0" fontId="25" fillId="0" borderId="0" xfId="0" applyFont="1" applyFill="1"/>
    <xf numFmtId="165" fontId="3" fillId="0" borderId="3" xfId="1" applyNumberFormat="1" applyFont="1" applyFill="1" applyBorder="1" applyAlignment="1">
      <alignment horizontal="right"/>
    </xf>
    <xf numFmtId="165" fontId="6" fillId="0" borderId="0" xfId="1" applyNumberFormat="1" applyFont="1" applyFill="1" applyBorder="1" applyAlignment="1">
      <alignment horizontal="center"/>
    </xf>
    <xf numFmtId="0" fontId="7" fillId="0" borderId="0" xfId="0" applyFont="1" applyFill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10" fillId="0" borderId="0" xfId="0" applyFont="1" applyFill="1" applyAlignment="1">
      <alignment horizontal="center"/>
    </xf>
    <xf numFmtId="0" fontId="6" fillId="0" borderId="0" xfId="0" applyFont="1" applyFill="1" applyAlignment="1">
      <alignment horizontal="center"/>
    </xf>
    <xf numFmtId="0" fontId="6" fillId="0" borderId="0" xfId="0" applyFont="1" applyFill="1" applyBorder="1" applyAlignment="1">
      <alignment horizontal="center"/>
    </xf>
    <xf numFmtId="0" fontId="4" fillId="0" borderId="0" xfId="0" applyFont="1" applyFill="1" applyAlignment="1">
      <alignment horizontal="center"/>
    </xf>
    <xf numFmtId="0" fontId="21" fillId="0" borderId="0" xfId="1" applyNumberFormat="1" applyFont="1" applyFill="1" applyBorder="1" applyAlignment="1">
      <alignment horizontal="center"/>
    </xf>
    <xf numFmtId="0" fontId="10" fillId="0" borderId="3" xfId="0" applyFont="1" applyFill="1" applyBorder="1" applyAlignment="1">
      <alignment horizontal="center"/>
    </xf>
    <xf numFmtId="0" fontId="10" fillId="0" borderId="0" xfId="0" applyFont="1" applyFill="1" applyBorder="1" applyAlignment="1">
      <alignment horizontal="center"/>
    </xf>
  </cellXfs>
  <cellStyles count="3">
    <cellStyle name="Comma" xfId="1" builtinId="3"/>
    <cellStyle name="Comma 2" xfId="2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N107"/>
  <sheetViews>
    <sheetView view="pageBreakPreview" topLeftCell="A10" zoomScale="120" zoomScaleSheetLayoutView="120" workbookViewId="0">
      <selection activeCell="A17" sqref="A17"/>
    </sheetView>
  </sheetViews>
  <sheetFormatPr defaultRowHeight="15"/>
  <cols>
    <col min="1" max="1" width="28.140625" style="99" customWidth="1"/>
    <col min="2" max="2" width="7.42578125" style="99" customWidth="1"/>
    <col min="3" max="3" width="1.140625" style="99" customWidth="1"/>
    <col min="4" max="4" width="13.5703125" style="99" bestFit="1" customWidth="1"/>
    <col min="5" max="5" width="1.140625" style="99" customWidth="1"/>
    <col min="6" max="6" width="13.5703125" style="99" bestFit="1" customWidth="1"/>
    <col min="7" max="7" width="1.140625" style="99" customWidth="1"/>
    <col min="8" max="8" width="13.5703125" style="99" bestFit="1" customWidth="1"/>
    <col min="9" max="9" width="1.140625" style="99" customWidth="1"/>
    <col min="10" max="10" width="13.5703125" style="99" bestFit="1" customWidth="1"/>
    <col min="11" max="11" width="1.140625" style="99" customWidth="1"/>
    <col min="12" max="12" width="13.5703125" style="99" bestFit="1" customWidth="1"/>
    <col min="13" max="13" width="1.140625" style="99" customWidth="1"/>
    <col min="14" max="14" width="13.5703125" style="99" bestFit="1" customWidth="1"/>
    <col min="15" max="16384" width="9.140625" style="99"/>
  </cols>
  <sheetData>
    <row r="1" spans="1:14" ht="21.95" customHeigh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pans="1:14" ht="21.95" customHeight="1">
      <c r="A2" s="3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14" ht="21.95" customHeight="1">
      <c r="A3" s="3" t="s">
        <v>130</v>
      </c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</row>
    <row r="4" spans="1:14" ht="21.95" customHeight="1">
      <c r="A4" s="3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</row>
    <row r="5" spans="1:14" ht="21.95" customHeight="1">
      <c r="A5" s="4"/>
      <c r="B5" s="197"/>
      <c r="C5" s="197"/>
      <c r="D5" s="204" t="s">
        <v>2</v>
      </c>
      <c r="E5" s="204"/>
      <c r="F5" s="204"/>
      <c r="G5" s="204"/>
      <c r="H5" s="204"/>
      <c r="I5" s="204"/>
      <c r="J5" s="204" t="s">
        <v>3</v>
      </c>
      <c r="K5" s="204"/>
      <c r="L5" s="204"/>
      <c r="M5" s="204"/>
      <c r="N5" s="204"/>
    </row>
    <row r="6" spans="1:14" ht="21.95" customHeight="1">
      <c r="A6" s="4"/>
      <c r="B6" s="197"/>
      <c r="C6" s="197"/>
      <c r="D6" s="98" t="s">
        <v>127</v>
      </c>
      <c r="E6" s="193"/>
      <c r="F6" s="98" t="s">
        <v>127</v>
      </c>
      <c r="G6" s="193"/>
      <c r="H6" s="98" t="s">
        <v>128</v>
      </c>
      <c r="I6" s="193"/>
      <c r="J6" s="98" t="s">
        <v>127</v>
      </c>
      <c r="K6" s="193"/>
      <c r="L6" s="98" t="s">
        <v>127</v>
      </c>
      <c r="M6" s="193"/>
      <c r="N6" s="98" t="s">
        <v>128</v>
      </c>
    </row>
    <row r="7" spans="1:14" ht="21.95" customHeight="1">
      <c r="A7" s="5" t="s">
        <v>4</v>
      </c>
      <c r="B7" s="194" t="s">
        <v>5</v>
      </c>
      <c r="C7" s="6"/>
      <c r="D7" s="6">
        <v>2018</v>
      </c>
      <c r="E7" s="6"/>
      <c r="F7" s="7">
        <v>2017</v>
      </c>
      <c r="G7" s="8"/>
      <c r="H7" s="7">
        <v>2017</v>
      </c>
      <c r="I7" s="8"/>
      <c r="J7" s="6">
        <v>2018</v>
      </c>
      <c r="K7" s="6"/>
      <c r="L7" s="7">
        <v>2017</v>
      </c>
      <c r="M7" s="8"/>
      <c r="N7" s="7">
        <v>2017</v>
      </c>
    </row>
    <row r="8" spans="1:14" ht="21.95" customHeight="1">
      <c r="A8" s="5"/>
      <c r="B8" s="194"/>
      <c r="C8" s="6"/>
      <c r="D8" s="6"/>
      <c r="E8" s="6"/>
      <c r="F8" s="7" t="s">
        <v>129</v>
      </c>
      <c r="G8" s="8"/>
      <c r="H8" s="7" t="s">
        <v>129</v>
      </c>
      <c r="I8" s="8"/>
      <c r="J8" s="6"/>
      <c r="K8" s="6"/>
      <c r="L8" s="7" t="s">
        <v>129</v>
      </c>
      <c r="M8" s="8"/>
      <c r="N8" s="7" t="s">
        <v>129</v>
      </c>
    </row>
    <row r="9" spans="1:14" ht="21.95" customHeight="1">
      <c r="A9" s="5"/>
      <c r="B9" s="194"/>
      <c r="C9" s="6"/>
      <c r="D9" s="205" t="s">
        <v>6</v>
      </c>
      <c r="E9" s="205"/>
      <c r="F9" s="205"/>
      <c r="G9" s="205"/>
      <c r="H9" s="205"/>
      <c r="I9" s="205"/>
      <c r="J9" s="205"/>
      <c r="K9" s="205"/>
      <c r="L9" s="205"/>
      <c r="M9" s="205"/>
      <c r="N9" s="205"/>
    </row>
    <row r="10" spans="1:14" ht="21.95" customHeight="1">
      <c r="A10" s="9" t="s">
        <v>7</v>
      </c>
      <c r="B10" s="194"/>
      <c r="C10" s="194"/>
      <c r="D10" s="194"/>
      <c r="E10" s="194"/>
      <c r="F10" s="10"/>
      <c r="G10" s="10"/>
      <c r="H10" s="10"/>
      <c r="I10" s="10"/>
      <c r="J10" s="10"/>
      <c r="K10" s="10"/>
      <c r="L10" s="10"/>
      <c r="M10" s="10"/>
      <c r="N10" s="10"/>
    </row>
    <row r="11" spans="1:14" ht="21.95" customHeight="1">
      <c r="A11" s="4" t="s">
        <v>8</v>
      </c>
      <c r="B11" s="194">
        <v>6</v>
      </c>
      <c r="C11" s="194"/>
      <c r="D11" s="11">
        <v>363173306</v>
      </c>
      <c r="E11" s="194"/>
      <c r="F11" s="11">
        <v>1778631783</v>
      </c>
      <c r="G11" s="11"/>
      <c r="H11" s="11">
        <v>299667104</v>
      </c>
      <c r="I11" s="11"/>
      <c r="J11" s="11">
        <v>315224246</v>
      </c>
      <c r="K11" s="11"/>
      <c r="L11" s="11">
        <v>1736659813</v>
      </c>
      <c r="M11" s="11"/>
      <c r="N11" s="11">
        <v>262841369</v>
      </c>
    </row>
    <row r="12" spans="1:14" ht="21.95" customHeight="1">
      <c r="A12" s="4" t="s">
        <v>131</v>
      </c>
      <c r="B12" s="194">
        <v>7</v>
      </c>
      <c r="C12" s="194"/>
      <c r="D12" s="11">
        <v>1462267</v>
      </c>
      <c r="E12" s="194"/>
      <c r="F12" s="11">
        <v>0</v>
      </c>
      <c r="G12" s="11"/>
      <c r="H12" s="11">
        <v>0</v>
      </c>
      <c r="I12" s="11"/>
      <c r="J12" s="11">
        <v>1462267</v>
      </c>
      <c r="K12" s="11"/>
      <c r="L12" s="11">
        <v>0</v>
      </c>
      <c r="M12" s="11"/>
      <c r="N12" s="11">
        <v>0</v>
      </c>
    </row>
    <row r="13" spans="1:14" ht="21.95" customHeight="1">
      <c r="A13" s="12" t="s">
        <v>9</v>
      </c>
      <c r="B13" s="194">
        <v>8</v>
      </c>
      <c r="C13" s="194"/>
      <c r="D13" s="11">
        <v>54312920</v>
      </c>
      <c r="E13" s="194"/>
      <c r="F13" s="11">
        <v>52659824</v>
      </c>
      <c r="G13" s="11"/>
      <c r="H13" s="11">
        <v>61730417</v>
      </c>
      <c r="I13" s="11"/>
      <c r="J13" s="11">
        <v>17115769</v>
      </c>
      <c r="K13" s="11"/>
      <c r="L13" s="11">
        <v>8190708</v>
      </c>
      <c r="M13" s="11"/>
      <c r="N13" s="11">
        <v>15843367</v>
      </c>
    </row>
    <row r="14" spans="1:14" ht="21.95" customHeight="1">
      <c r="A14" s="12" t="s">
        <v>179</v>
      </c>
      <c r="B14" s="194" t="s">
        <v>134</v>
      </c>
      <c r="C14" s="194"/>
      <c r="D14" s="11">
        <v>152380349</v>
      </c>
      <c r="E14" s="194"/>
      <c r="F14" s="11">
        <v>195435909</v>
      </c>
      <c r="G14" s="11"/>
      <c r="H14" s="11">
        <v>171276687</v>
      </c>
      <c r="I14" s="11"/>
      <c r="J14" s="11">
        <v>56299175</v>
      </c>
      <c r="K14" s="11"/>
      <c r="L14" s="11">
        <v>71901260</v>
      </c>
      <c r="M14" s="11"/>
      <c r="N14" s="11">
        <v>185374408</v>
      </c>
    </row>
    <row r="15" spans="1:14" ht="21.95" customHeight="1">
      <c r="A15" s="4" t="s">
        <v>10</v>
      </c>
      <c r="B15" s="194">
        <v>5</v>
      </c>
      <c r="C15" s="194"/>
      <c r="D15" s="11">
        <v>0</v>
      </c>
      <c r="E15" s="194"/>
      <c r="F15" s="11">
        <v>20000000</v>
      </c>
      <c r="G15" s="11"/>
      <c r="H15" s="11">
        <v>0</v>
      </c>
      <c r="I15" s="13"/>
      <c r="J15" s="13">
        <v>0</v>
      </c>
      <c r="K15" s="13"/>
      <c r="L15" s="11">
        <v>599592605</v>
      </c>
      <c r="M15" s="11"/>
      <c r="N15" s="11">
        <v>601714391</v>
      </c>
    </row>
    <row r="16" spans="1:14" ht="21.95" customHeight="1">
      <c r="A16" s="4" t="s">
        <v>11</v>
      </c>
      <c r="B16" s="194">
        <v>10</v>
      </c>
      <c r="C16" s="194"/>
      <c r="D16" s="11">
        <v>10377148</v>
      </c>
      <c r="E16" s="194"/>
      <c r="F16" s="11">
        <v>9625462</v>
      </c>
      <c r="G16" s="11"/>
      <c r="H16" s="11">
        <v>5758469</v>
      </c>
      <c r="I16" s="11"/>
      <c r="J16" s="11">
        <v>5119818</v>
      </c>
      <c r="K16" s="11"/>
      <c r="L16" s="11">
        <v>4043655</v>
      </c>
      <c r="M16" s="11"/>
      <c r="N16" s="11">
        <v>3572160</v>
      </c>
    </row>
    <row r="17" spans="1:14" ht="21.95" customHeight="1">
      <c r="A17" s="4" t="s">
        <v>299</v>
      </c>
      <c r="B17" s="194">
        <v>11</v>
      </c>
      <c r="C17" s="194"/>
      <c r="D17" s="11">
        <v>178570</v>
      </c>
      <c r="E17" s="194"/>
      <c r="F17" s="11">
        <v>50000000</v>
      </c>
      <c r="G17" s="11"/>
      <c r="H17" s="11">
        <v>50000000</v>
      </c>
      <c r="I17" s="11"/>
      <c r="J17" s="11">
        <v>178570</v>
      </c>
      <c r="K17" s="11"/>
      <c r="L17" s="11">
        <v>50000000</v>
      </c>
      <c r="M17" s="11"/>
      <c r="N17" s="11">
        <v>50000000</v>
      </c>
    </row>
    <row r="18" spans="1:14" ht="21.95" customHeight="1">
      <c r="A18" s="4" t="s">
        <v>132</v>
      </c>
      <c r="B18" s="194">
        <v>12</v>
      </c>
      <c r="C18" s="194"/>
      <c r="D18" s="11">
        <v>2018678</v>
      </c>
      <c r="E18" s="194"/>
      <c r="F18" s="11">
        <v>4505099</v>
      </c>
      <c r="G18" s="11"/>
      <c r="H18" s="11">
        <v>16842942</v>
      </c>
      <c r="I18" s="11"/>
      <c r="J18" s="11">
        <v>0</v>
      </c>
      <c r="K18" s="11"/>
      <c r="L18" s="11">
        <v>3178974</v>
      </c>
      <c r="M18" s="11"/>
      <c r="N18" s="11">
        <v>16098726</v>
      </c>
    </row>
    <row r="19" spans="1:14" ht="21.95" customHeight="1">
      <c r="A19" s="4" t="s">
        <v>133</v>
      </c>
      <c r="B19" s="194"/>
      <c r="C19" s="194"/>
      <c r="D19" s="11">
        <v>538948</v>
      </c>
      <c r="E19" s="194"/>
      <c r="F19" s="11">
        <v>339797</v>
      </c>
      <c r="G19" s="11"/>
      <c r="H19" s="11">
        <v>1160344</v>
      </c>
      <c r="I19" s="11"/>
      <c r="J19" s="11">
        <v>318754</v>
      </c>
      <c r="K19" s="11"/>
      <c r="L19" s="11">
        <v>316297</v>
      </c>
      <c r="M19" s="11"/>
      <c r="N19" s="11">
        <v>1146235</v>
      </c>
    </row>
    <row r="20" spans="1:14" ht="21.95" customHeight="1">
      <c r="A20" s="5" t="s">
        <v>12</v>
      </c>
      <c r="B20" s="194"/>
      <c r="C20" s="194"/>
      <c r="D20" s="14">
        <f>SUM(D11:D19)</f>
        <v>584442186</v>
      </c>
      <c r="E20" s="194"/>
      <c r="F20" s="14">
        <f>SUM(F11:F19)</f>
        <v>2111197874</v>
      </c>
      <c r="G20" s="15"/>
      <c r="H20" s="14">
        <f>SUM(H11:H19)</f>
        <v>606435963</v>
      </c>
      <c r="I20" s="16"/>
      <c r="J20" s="14">
        <f>SUM(J11:J19)</f>
        <v>395718599</v>
      </c>
      <c r="K20" s="16"/>
      <c r="L20" s="14">
        <f>SUM(L11:L19)</f>
        <v>2473883312</v>
      </c>
      <c r="M20" s="15"/>
      <c r="N20" s="14">
        <f>SUM(N11:N19)</f>
        <v>1136590656</v>
      </c>
    </row>
    <row r="21" spans="1:14" ht="21.95" customHeight="1">
      <c r="A21" s="4"/>
      <c r="B21" s="194"/>
      <c r="C21" s="194"/>
      <c r="D21" s="194"/>
      <c r="E21" s="194"/>
      <c r="F21" s="11"/>
      <c r="G21" s="11"/>
      <c r="H21" s="11"/>
      <c r="I21" s="11"/>
      <c r="J21" s="11"/>
      <c r="K21" s="11"/>
      <c r="L21" s="11"/>
      <c r="M21" s="11"/>
      <c r="N21" s="11"/>
    </row>
    <row r="22" spans="1:14" ht="21.95" customHeight="1">
      <c r="A22" s="9" t="s">
        <v>13</v>
      </c>
      <c r="B22" s="194"/>
      <c r="C22" s="194"/>
      <c r="D22" s="194"/>
      <c r="E22" s="194"/>
      <c r="F22" s="11"/>
      <c r="G22" s="11"/>
      <c r="H22" s="11"/>
      <c r="I22" s="11"/>
      <c r="J22" s="11"/>
      <c r="K22" s="11"/>
      <c r="L22" s="11"/>
      <c r="M22" s="11"/>
      <c r="N22" s="11"/>
    </row>
    <row r="23" spans="1:14" ht="21.95" customHeight="1">
      <c r="A23" s="4" t="s">
        <v>14</v>
      </c>
      <c r="B23" s="194">
        <v>13</v>
      </c>
      <c r="C23" s="194"/>
      <c r="D23" s="11">
        <v>1336500</v>
      </c>
      <c r="E23" s="194"/>
      <c r="F23" s="11">
        <v>1182500</v>
      </c>
      <c r="G23" s="11"/>
      <c r="H23" s="11">
        <v>1091750</v>
      </c>
      <c r="I23" s="11"/>
      <c r="J23" s="11">
        <v>1336500</v>
      </c>
      <c r="K23" s="11"/>
      <c r="L23" s="11">
        <v>1182500</v>
      </c>
      <c r="M23" s="11"/>
      <c r="N23" s="11">
        <v>1091750</v>
      </c>
    </row>
    <row r="24" spans="1:14" ht="21.95" customHeight="1">
      <c r="A24" s="10" t="s">
        <v>15</v>
      </c>
      <c r="B24" s="194" t="s">
        <v>135</v>
      </c>
      <c r="C24" s="194"/>
      <c r="D24" s="11">
        <v>0</v>
      </c>
      <c r="E24" s="194"/>
      <c r="F24" s="13">
        <v>0</v>
      </c>
      <c r="G24" s="11"/>
      <c r="H24" s="13">
        <v>0</v>
      </c>
      <c r="I24" s="13"/>
      <c r="J24" s="13">
        <v>0</v>
      </c>
      <c r="K24" s="13"/>
      <c r="L24" s="11">
        <v>0</v>
      </c>
      <c r="M24" s="11"/>
      <c r="N24" s="11">
        <v>91931823</v>
      </c>
    </row>
    <row r="25" spans="1:14" ht="21.95" customHeight="1">
      <c r="A25" s="4" t="s">
        <v>16</v>
      </c>
      <c r="B25" s="194">
        <v>16</v>
      </c>
      <c r="C25" s="194"/>
      <c r="D25" s="11">
        <v>200000</v>
      </c>
      <c r="E25" s="194"/>
      <c r="F25" s="13">
        <v>200000</v>
      </c>
      <c r="G25" s="11"/>
      <c r="H25" s="13">
        <v>200000</v>
      </c>
      <c r="I25" s="11"/>
      <c r="J25" s="11">
        <v>200000</v>
      </c>
      <c r="K25" s="11"/>
      <c r="L25" s="11">
        <v>200000</v>
      </c>
      <c r="M25" s="11"/>
      <c r="N25" s="11">
        <v>200000</v>
      </c>
    </row>
    <row r="26" spans="1:14" ht="21.95" customHeight="1">
      <c r="A26" s="4" t="s">
        <v>17</v>
      </c>
      <c r="B26" s="194">
        <v>17</v>
      </c>
      <c r="C26" s="194"/>
      <c r="D26" s="11">
        <v>201457471</v>
      </c>
      <c r="E26" s="194"/>
      <c r="F26" s="13">
        <v>220578050</v>
      </c>
      <c r="G26" s="11"/>
      <c r="H26" s="13">
        <v>176838159</v>
      </c>
      <c r="I26" s="11"/>
      <c r="J26" s="11">
        <v>142514858</v>
      </c>
      <c r="K26" s="11"/>
      <c r="L26" s="11">
        <v>159695847</v>
      </c>
      <c r="M26" s="11"/>
      <c r="N26" s="11">
        <v>114016366</v>
      </c>
    </row>
    <row r="27" spans="1:14" ht="21.95" customHeight="1">
      <c r="A27" s="4" t="s">
        <v>18</v>
      </c>
      <c r="B27" s="194" t="s">
        <v>201</v>
      </c>
      <c r="C27" s="194"/>
      <c r="D27" s="11">
        <v>755464801</v>
      </c>
      <c r="E27" s="194"/>
      <c r="F27" s="13">
        <v>905160724</v>
      </c>
      <c r="G27" s="11"/>
      <c r="H27" s="13">
        <v>1643412197</v>
      </c>
      <c r="I27" s="11"/>
      <c r="J27" s="11">
        <v>8368770</v>
      </c>
      <c r="K27" s="11"/>
      <c r="L27" s="11">
        <v>23004390</v>
      </c>
      <c r="M27" s="11"/>
      <c r="N27" s="11">
        <v>46803612</v>
      </c>
    </row>
    <row r="28" spans="1:14" ht="21.95" customHeight="1">
      <c r="A28" s="4" t="s">
        <v>298</v>
      </c>
      <c r="B28" s="194">
        <v>19</v>
      </c>
      <c r="C28" s="194"/>
      <c r="D28" s="11">
        <v>161319905</v>
      </c>
      <c r="E28" s="194"/>
      <c r="F28" s="13">
        <v>161319905</v>
      </c>
      <c r="G28" s="11"/>
      <c r="H28" s="13">
        <v>371913680</v>
      </c>
      <c r="I28" s="11"/>
      <c r="J28" s="11">
        <v>151949000</v>
      </c>
      <c r="K28" s="11"/>
      <c r="L28" s="11">
        <v>151949000</v>
      </c>
      <c r="M28" s="11"/>
      <c r="N28" s="11">
        <v>371913680</v>
      </c>
    </row>
    <row r="29" spans="1:14" ht="21.95" customHeight="1">
      <c r="A29" s="4" t="s">
        <v>19</v>
      </c>
      <c r="B29" s="194">
        <v>20</v>
      </c>
      <c r="C29" s="194"/>
      <c r="D29" s="11">
        <v>7251456</v>
      </c>
      <c r="E29" s="194"/>
      <c r="F29" s="13">
        <v>8141553</v>
      </c>
      <c r="G29" s="11"/>
      <c r="H29" s="13">
        <v>9041513</v>
      </c>
      <c r="I29" s="17"/>
      <c r="J29" s="17">
        <v>7251456</v>
      </c>
      <c r="K29" s="17"/>
      <c r="L29" s="11">
        <v>8141553</v>
      </c>
      <c r="M29" s="11"/>
      <c r="N29" s="11">
        <v>9041513</v>
      </c>
    </row>
    <row r="30" spans="1:14" ht="21.95" customHeight="1">
      <c r="A30" s="4" t="s">
        <v>20</v>
      </c>
      <c r="B30" s="194">
        <v>21</v>
      </c>
      <c r="C30" s="194"/>
      <c r="D30" s="11">
        <v>0</v>
      </c>
      <c r="E30" s="194"/>
      <c r="F30" s="13">
        <v>0</v>
      </c>
      <c r="G30" s="11"/>
      <c r="H30" s="13">
        <v>2904534</v>
      </c>
      <c r="I30" s="17"/>
      <c r="J30" s="17">
        <v>0</v>
      </c>
      <c r="K30" s="17"/>
      <c r="L30" s="11">
        <v>0</v>
      </c>
      <c r="M30" s="11"/>
      <c r="N30" s="11">
        <v>0</v>
      </c>
    </row>
    <row r="31" spans="1:14" ht="21.95" customHeight="1">
      <c r="A31" s="4" t="s">
        <v>264</v>
      </c>
      <c r="B31" s="194"/>
      <c r="C31" s="194"/>
      <c r="D31" s="11"/>
      <c r="E31" s="194"/>
      <c r="F31" s="13"/>
      <c r="G31" s="11"/>
      <c r="H31" s="13"/>
      <c r="I31" s="17"/>
      <c r="J31" s="17"/>
      <c r="K31" s="17"/>
      <c r="L31" s="11"/>
      <c r="M31" s="11"/>
      <c r="N31" s="11"/>
    </row>
    <row r="32" spans="1:14" ht="21.95" customHeight="1">
      <c r="A32" s="4" t="s">
        <v>265</v>
      </c>
      <c r="B32" s="194">
        <v>22</v>
      </c>
      <c r="C32" s="194"/>
      <c r="D32" s="11">
        <v>36525746</v>
      </c>
      <c r="E32" s="194"/>
      <c r="F32" s="13">
        <v>39173113</v>
      </c>
      <c r="G32" s="11"/>
      <c r="H32" s="13">
        <v>40964671</v>
      </c>
      <c r="I32" s="17"/>
      <c r="J32" s="17">
        <v>0</v>
      </c>
      <c r="K32" s="17"/>
      <c r="L32" s="11">
        <v>0</v>
      </c>
      <c r="M32" s="11"/>
      <c r="N32" s="11">
        <v>0</v>
      </c>
    </row>
    <row r="33" spans="1:14" ht="21.95" customHeight="1">
      <c r="A33" s="4" t="s">
        <v>200</v>
      </c>
      <c r="B33" s="194">
        <v>23</v>
      </c>
      <c r="C33" s="194"/>
      <c r="D33" s="11">
        <v>970024</v>
      </c>
      <c r="E33" s="194"/>
      <c r="F33" s="13">
        <v>1192871</v>
      </c>
      <c r="G33" s="11"/>
      <c r="H33" s="13">
        <v>80066008</v>
      </c>
      <c r="I33" s="17"/>
      <c r="J33" s="17">
        <v>137100</v>
      </c>
      <c r="K33" s="17"/>
      <c r="L33" s="11">
        <v>2882340</v>
      </c>
      <c r="M33" s="11"/>
      <c r="N33" s="11">
        <v>4033234</v>
      </c>
    </row>
    <row r="34" spans="1:14" ht="21.95" customHeight="1">
      <c r="A34" s="4" t="s">
        <v>21</v>
      </c>
      <c r="B34" s="194" t="s">
        <v>136</v>
      </c>
      <c r="C34" s="194"/>
      <c r="D34" s="11">
        <v>90833178</v>
      </c>
      <c r="E34" s="194"/>
      <c r="F34" s="13">
        <v>95265528</v>
      </c>
      <c r="G34" s="11"/>
      <c r="H34" s="13">
        <v>89722558</v>
      </c>
      <c r="I34" s="11"/>
      <c r="J34" s="11">
        <v>67581990</v>
      </c>
      <c r="K34" s="11"/>
      <c r="L34" s="11">
        <v>67518000</v>
      </c>
      <c r="M34" s="11"/>
      <c r="N34" s="11">
        <v>67518000</v>
      </c>
    </row>
    <row r="35" spans="1:14" ht="21.95" customHeight="1">
      <c r="A35" s="4" t="s">
        <v>281</v>
      </c>
      <c r="B35" s="194">
        <v>25</v>
      </c>
      <c r="C35" s="194"/>
      <c r="D35" s="11">
        <v>0</v>
      </c>
      <c r="E35" s="194"/>
      <c r="F35" s="13">
        <v>0</v>
      </c>
      <c r="G35" s="11"/>
      <c r="H35" s="13">
        <v>0</v>
      </c>
      <c r="I35" s="11"/>
      <c r="J35" s="11">
        <v>0</v>
      </c>
      <c r="K35" s="11"/>
      <c r="L35" s="11">
        <v>0</v>
      </c>
      <c r="M35" s="11"/>
      <c r="N35" s="11">
        <v>0</v>
      </c>
    </row>
    <row r="36" spans="1:14" ht="21.95" customHeight="1">
      <c r="A36" s="4" t="s">
        <v>22</v>
      </c>
      <c r="B36" s="194">
        <v>27</v>
      </c>
      <c r="C36" s="194"/>
      <c r="D36" s="11">
        <v>62615035</v>
      </c>
      <c r="E36" s="194"/>
      <c r="F36" s="13">
        <v>55602204</v>
      </c>
      <c r="G36" s="11"/>
      <c r="H36" s="13">
        <v>49342823</v>
      </c>
      <c r="I36" s="18"/>
      <c r="J36" s="18">
        <v>25487566</v>
      </c>
      <c r="K36" s="18"/>
      <c r="L36" s="11">
        <v>13721631</v>
      </c>
      <c r="M36" s="11"/>
      <c r="N36" s="11">
        <v>8690447</v>
      </c>
    </row>
    <row r="37" spans="1:14" ht="21.95" customHeight="1">
      <c r="A37" s="5" t="s">
        <v>23</v>
      </c>
      <c r="B37" s="194"/>
      <c r="C37" s="194"/>
      <c r="D37" s="14">
        <f>SUM(D23:D36)</f>
        <v>1317974116</v>
      </c>
      <c r="E37" s="194"/>
      <c r="F37" s="14">
        <f>SUM(F23:F36)</f>
        <v>1487816448</v>
      </c>
      <c r="G37" s="15"/>
      <c r="H37" s="14">
        <f>SUM(H23:H36)</f>
        <v>2465497893</v>
      </c>
      <c r="I37" s="16"/>
      <c r="J37" s="14">
        <f>SUM(J23:J36)</f>
        <v>404827240</v>
      </c>
      <c r="K37" s="16"/>
      <c r="L37" s="14">
        <f>SUM(L23:L36)</f>
        <v>428295261</v>
      </c>
      <c r="M37" s="15"/>
      <c r="N37" s="14">
        <f>SUM(N23:N36)</f>
        <v>715240425</v>
      </c>
    </row>
    <row r="38" spans="1:14" ht="21.95" customHeight="1">
      <c r="A38" s="5"/>
      <c r="B38" s="194"/>
      <c r="C38" s="194"/>
      <c r="D38" s="11"/>
      <c r="E38" s="194"/>
      <c r="F38" s="11"/>
      <c r="G38" s="11"/>
      <c r="H38" s="11"/>
      <c r="I38" s="11"/>
      <c r="J38" s="11"/>
      <c r="K38" s="11"/>
      <c r="L38" s="11"/>
      <c r="M38" s="11"/>
      <c r="N38" s="11"/>
    </row>
    <row r="39" spans="1:14" ht="21.95" customHeight="1" thickBot="1">
      <c r="A39" s="5" t="s">
        <v>24</v>
      </c>
      <c r="B39" s="194"/>
      <c r="C39" s="194"/>
      <c r="D39" s="19">
        <f>D20+D37</f>
        <v>1902416302</v>
      </c>
      <c r="E39" s="194"/>
      <c r="F39" s="19">
        <f>F20+F37</f>
        <v>3599014322</v>
      </c>
      <c r="G39" s="15"/>
      <c r="H39" s="19">
        <f>H20+H37</f>
        <v>3071933856</v>
      </c>
      <c r="I39" s="16"/>
      <c r="J39" s="19">
        <f>J20+J37</f>
        <v>800545839</v>
      </c>
      <c r="K39" s="16"/>
      <c r="L39" s="19">
        <f>L20+L37</f>
        <v>2902178573</v>
      </c>
      <c r="M39" s="15"/>
      <c r="N39" s="19">
        <f>N20+N37</f>
        <v>1851831081</v>
      </c>
    </row>
    <row r="40" spans="1:14" ht="21.95" customHeight="1" thickTop="1">
      <c r="A40" s="5"/>
      <c r="B40" s="194"/>
      <c r="C40" s="194"/>
      <c r="D40" s="194"/>
      <c r="E40" s="194"/>
      <c r="F40" s="18"/>
      <c r="G40" s="11"/>
      <c r="H40" s="18"/>
      <c r="I40" s="18"/>
      <c r="J40" s="18"/>
      <c r="K40" s="18"/>
      <c r="L40" s="18"/>
      <c r="M40" s="11"/>
      <c r="N40" s="18"/>
    </row>
    <row r="41" spans="1:14" ht="21.95" customHeight="1">
      <c r="A41" s="5"/>
      <c r="B41" s="194"/>
      <c r="C41" s="194"/>
      <c r="D41" s="194"/>
      <c r="E41" s="194"/>
      <c r="F41" s="18"/>
      <c r="G41" s="11"/>
      <c r="H41" s="18"/>
      <c r="I41" s="18"/>
      <c r="J41" s="18"/>
      <c r="K41" s="18"/>
      <c r="L41" s="18"/>
      <c r="M41" s="11"/>
      <c r="N41" s="18"/>
    </row>
    <row r="42" spans="1:14" ht="21.95" customHeight="1">
      <c r="A42" s="10"/>
      <c r="B42" s="10"/>
      <c r="C42" s="10"/>
      <c r="D42" s="10"/>
      <c r="E42" s="10"/>
      <c r="F42" s="11"/>
      <c r="G42" s="11"/>
      <c r="H42" s="11"/>
      <c r="I42" s="11"/>
      <c r="J42" s="11"/>
      <c r="K42" s="11"/>
      <c r="L42" s="11"/>
      <c r="M42" s="11"/>
      <c r="N42" s="11"/>
    </row>
    <row r="43" spans="1:14" ht="21.95" customHeight="1">
      <c r="A43" s="1" t="s">
        <v>0</v>
      </c>
      <c r="B43" s="2"/>
      <c r="C43" s="2"/>
      <c r="D43" s="2"/>
      <c r="E43" s="2"/>
      <c r="F43" s="20"/>
      <c r="G43" s="20"/>
      <c r="H43" s="20"/>
      <c r="I43" s="20"/>
      <c r="J43" s="20"/>
      <c r="K43" s="20"/>
      <c r="L43" s="20"/>
      <c r="M43" s="20"/>
      <c r="N43" s="20"/>
    </row>
    <row r="44" spans="1:14" ht="21.95" customHeight="1">
      <c r="A44" s="3" t="s">
        <v>1</v>
      </c>
      <c r="B44" s="2"/>
      <c r="C44" s="2"/>
      <c r="D44" s="2"/>
      <c r="E44" s="2"/>
      <c r="F44" s="20"/>
      <c r="G44" s="20"/>
      <c r="H44" s="20"/>
      <c r="I44" s="20"/>
      <c r="J44" s="20"/>
      <c r="K44" s="20"/>
      <c r="L44" s="20"/>
      <c r="M44" s="20"/>
      <c r="N44" s="20"/>
    </row>
    <row r="45" spans="1:14" ht="21.95" customHeight="1">
      <c r="A45" s="3" t="s">
        <v>130</v>
      </c>
      <c r="B45" s="2"/>
      <c r="C45" s="2"/>
      <c r="D45" s="2"/>
      <c r="E45" s="2"/>
      <c r="F45" s="20"/>
      <c r="G45" s="20"/>
      <c r="H45" s="20"/>
      <c r="I45" s="20"/>
      <c r="J45" s="20"/>
      <c r="K45" s="20"/>
      <c r="L45" s="20"/>
      <c r="M45" s="20"/>
      <c r="N45" s="20"/>
    </row>
    <row r="46" spans="1:14" ht="21.95" customHeight="1">
      <c r="A46" s="5"/>
      <c r="B46" s="10"/>
      <c r="C46" s="10"/>
      <c r="D46" s="10"/>
      <c r="E46" s="10"/>
      <c r="F46" s="11"/>
      <c r="G46" s="11"/>
      <c r="H46" s="11"/>
      <c r="I46" s="11"/>
      <c r="J46" s="11"/>
      <c r="K46" s="11"/>
      <c r="L46" s="11"/>
      <c r="M46" s="11"/>
      <c r="N46" s="11"/>
    </row>
    <row r="47" spans="1:14" ht="21.95" customHeight="1">
      <c r="A47" s="4"/>
      <c r="B47" s="197"/>
      <c r="C47" s="197"/>
      <c r="D47" s="197"/>
      <c r="E47" s="197"/>
      <c r="F47" s="204" t="s">
        <v>2</v>
      </c>
      <c r="G47" s="204"/>
      <c r="H47" s="204"/>
      <c r="I47" s="204"/>
      <c r="J47" s="193"/>
      <c r="K47" s="193"/>
      <c r="L47" s="204" t="s">
        <v>3</v>
      </c>
      <c r="M47" s="204"/>
      <c r="N47" s="204"/>
    </row>
    <row r="48" spans="1:14" ht="21.95" customHeight="1">
      <c r="A48" s="4"/>
      <c r="B48" s="197"/>
      <c r="C48" s="197"/>
      <c r="D48" s="98" t="s">
        <v>127</v>
      </c>
      <c r="E48" s="193"/>
      <c r="F48" s="98" t="s">
        <v>127</v>
      </c>
      <c r="G48" s="193"/>
      <c r="H48" s="98" t="s">
        <v>128</v>
      </c>
      <c r="I48" s="193"/>
      <c r="J48" s="98" t="s">
        <v>127</v>
      </c>
      <c r="K48" s="193"/>
      <c r="L48" s="98" t="s">
        <v>127</v>
      </c>
      <c r="M48" s="193"/>
      <c r="N48" s="98" t="s">
        <v>128</v>
      </c>
    </row>
    <row r="49" spans="1:14" ht="21.95" customHeight="1">
      <c r="A49" s="5" t="s">
        <v>25</v>
      </c>
      <c r="B49" s="194" t="s">
        <v>5</v>
      </c>
      <c r="C49" s="6"/>
      <c r="D49" s="6">
        <v>2018</v>
      </c>
      <c r="E49" s="6"/>
      <c r="F49" s="7">
        <v>2017</v>
      </c>
      <c r="G49" s="8"/>
      <c r="H49" s="7">
        <v>2017</v>
      </c>
      <c r="I49" s="8"/>
      <c r="J49" s="6">
        <v>2018</v>
      </c>
      <c r="K49" s="6"/>
      <c r="L49" s="7">
        <v>2017</v>
      </c>
      <c r="M49" s="8"/>
      <c r="N49" s="7">
        <v>2017</v>
      </c>
    </row>
    <row r="50" spans="1:14" ht="21.95" customHeight="1">
      <c r="A50" s="5"/>
      <c r="B50" s="194"/>
      <c r="C50" s="6"/>
      <c r="D50" s="6"/>
      <c r="E50" s="6"/>
      <c r="F50" s="7" t="s">
        <v>129</v>
      </c>
      <c r="G50" s="8"/>
      <c r="H50" s="7" t="s">
        <v>129</v>
      </c>
      <c r="I50" s="8"/>
      <c r="J50" s="6"/>
      <c r="K50" s="6"/>
      <c r="L50" s="7" t="s">
        <v>129</v>
      </c>
      <c r="M50" s="8"/>
      <c r="N50" s="7" t="s">
        <v>129</v>
      </c>
    </row>
    <row r="51" spans="1:14" ht="21.95" customHeight="1">
      <c r="A51" s="5"/>
      <c r="B51" s="194"/>
      <c r="C51" s="6"/>
      <c r="D51" s="6"/>
      <c r="E51" s="6"/>
      <c r="F51" s="205" t="s">
        <v>6</v>
      </c>
      <c r="G51" s="205"/>
      <c r="H51" s="205"/>
      <c r="I51" s="205"/>
      <c r="J51" s="205"/>
      <c r="K51" s="205"/>
      <c r="L51" s="205"/>
      <c r="M51" s="205"/>
      <c r="N51" s="205"/>
    </row>
    <row r="52" spans="1:14" ht="21.95" customHeight="1">
      <c r="A52" s="9" t="s">
        <v>26</v>
      </c>
      <c r="B52" s="6"/>
      <c r="C52" s="6"/>
      <c r="D52" s="6"/>
      <c r="E52" s="6"/>
      <c r="F52" s="11"/>
      <c r="G52" s="11"/>
      <c r="H52" s="11"/>
      <c r="I52" s="11"/>
      <c r="J52" s="11"/>
      <c r="K52" s="11"/>
      <c r="L52" s="11"/>
      <c r="M52" s="11"/>
      <c r="N52" s="11"/>
    </row>
    <row r="53" spans="1:14" ht="21.95" customHeight="1">
      <c r="A53" s="4" t="s">
        <v>27</v>
      </c>
      <c r="B53" s="6"/>
      <c r="C53" s="6"/>
      <c r="D53" s="6"/>
      <c r="E53" s="6"/>
      <c r="F53" s="11"/>
      <c r="G53" s="11"/>
      <c r="H53" s="11"/>
      <c r="I53" s="11"/>
      <c r="J53" s="11"/>
      <c r="K53" s="11"/>
      <c r="L53" s="11"/>
      <c r="M53" s="11"/>
      <c r="N53" s="11"/>
    </row>
    <row r="54" spans="1:14" ht="21.95" customHeight="1">
      <c r="A54" s="4" t="s">
        <v>28</v>
      </c>
      <c r="B54" s="194" t="s">
        <v>139</v>
      </c>
      <c r="C54" s="6"/>
      <c r="D54" s="11">
        <v>22188051</v>
      </c>
      <c r="E54" s="6"/>
      <c r="F54" s="11">
        <v>98296353</v>
      </c>
      <c r="G54" s="11"/>
      <c r="H54" s="11">
        <v>61085301</v>
      </c>
      <c r="I54" s="11"/>
      <c r="J54" s="11">
        <v>1568695</v>
      </c>
      <c r="K54" s="11"/>
      <c r="L54" s="11">
        <v>50552165</v>
      </c>
      <c r="M54" s="11"/>
      <c r="N54" s="11">
        <v>9567995</v>
      </c>
    </row>
    <row r="55" spans="1:14" ht="21.95" customHeight="1">
      <c r="A55" s="4" t="s">
        <v>29</v>
      </c>
      <c r="B55" s="194">
        <v>29</v>
      </c>
      <c r="C55" s="194"/>
      <c r="D55" s="11">
        <v>16160787</v>
      </c>
      <c r="E55" s="194"/>
      <c r="F55" s="11">
        <v>32322492</v>
      </c>
      <c r="G55" s="11"/>
      <c r="H55" s="11">
        <v>29730931</v>
      </c>
      <c r="I55" s="11"/>
      <c r="J55" s="11">
        <v>4579166</v>
      </c>
      <c r="K55" s="11"/>
      <c r="L55" s="11">
        <v>3502733</v>
      </c>
      <c r="M55" s="11"/>
      <c r="N55" s="11">
        <v>3214207</v>
      </c>
    </row>
    <row r="56" spans="1:14" ht="21.95" customHeight="1">
      <c r="A56" s="4" t="s">
        <v>186</v>
      </c>
      <c r="B56" s="194" t="s">
        <v>140</v>
      </c>
      <c r="C56" s="194"/>
      <c r="D56" s="11">
        <v>134817021</v>
      </c>
      <c r="E56" s="194"/>
      <c r="F56" s="11">
        <v>132065689</v>
      </c>
      <c r="G56" s="11"/>
      <c r="H56" s="11">
        <v>133918248</v>
      </c>
      <c r="I56" s="11"/>
      <c r="J56" s="11">
        <v>36341275</v>
      </c>
      <c r="K56" s="11"/>
      <c r="L56" s="11">
        <v>28718379</v>
      </c>
      <c r="M56" s="11"/>
      <c r="N56" s="11">
        <v>36560335</v>
      </c>
    </row>
    <row r="57" spans="1:14" ht="21.95" customHeight="1">
      <c r="A57" s="4" t="s">
        <v>137</v>
      </c>
      <c r="B57" s="194"/>
      <c r="C57" s="194"/>
      <c r="D57" s="11">
        <v>57042072</v>
      </c>
      <c r="E57" s="194"/>
      <c r="F57" s="11">
        <v>56581554</v>
      </c>
      <c r="G57" s="11"/>
      <c r="H57" s="11">
        <v>57676763</v>
      </c>
      <c r="I57" s="11"/>
      <c r="J57" s="11">
        <v>20166161</v>
      </c>
      <c r="K57" s="11"/>
      <c r="L57" s="11">
        <v>15014260</v>
      </c>
      <c r="M57" s="11"/>
      <c r="N57" s="11">
        <v>14533607</v>
      </c>
    </row>
    <row r="58" spans="1:14" ht="21.95" customHeight="1">
      <c r="A58" s="4" t="s">
        <v>138</v>
      </c>
      <c r="B58" s="194" t="s">
        <v>141</v>
      </c>
      <c r="C58" s="194"/>
      <c r="D58" s="11">
        <v>255712080</v>
      </c>
      <c r="E58" s="194"/>
      <c r="F58" s="11">
        <v>418976951</v>
      </c>
      <c r="G58" s="11"/>
      <c r="H58" s="11">
        <v>435288694</v>
      </c>
      <c r="I58" s="11"/>
      <c r="J58" s="11">
        <v>0</v>
      </c>
      <c r="K58" s="11"/>
      <c r="L58" s="11">
        <v>0</v>
      </c>
      <c r="M58" s="11"/>
      <c r="N58" s="11">
        <v>0</v>
      </c>
    </row>
    <row r="59" spans="1:14" ht="21.95" customHeight="1">
      <c r="A59" s="4" t="s">
        <v>30</v>
      </c>
      <c r="B59" s="194" t="s">
        <v>141</v>
      </c>
      <c r="C59" s="194"/>
      <c r="D59" s="11">
        <v>25874000</v>
      </c>
      <c r="E59" s="194"/>
      <c r="F59" s="11">
        <v>40560000</v>
      </c>
      <c r="G59" s="11"/>
      <c r="H59" s="11">
        <v>40560000</v>
      </c>
      <c r="I59" s="11"/>
      <c r="J59" s="11">
        <v>0</v>
      </c>
      <c r="K59" s="11"/>
      <c r="L59" s="13">
        <v>0</v>
      </c>
      <c r="M59" s="11"/>
      <c r="N59" s="13">
        <v>0</v>
      </c>
    </row>
    <row r="60" spans="1:14" ht="21.95" customHeight="1">
      <c r="A60" s="4" t="s">
        <v>266</v>
      </c>
      <c r="B60" s="194"/>
      <c r="C60" s="194"/>
      <c r="D60" s="11"/>
      <c r="E60" s="194"/>
      <c r="F60" s="11"/>
      <c r="G60" s="11"/>
      <c r="H60" s="11"/>
      <c r="I60" s="11"/>
      <c r="J60" s="11"/>
      <c r="K60" s="11"/>
      <c r="L60" s="13"/>
      <c r="M60" s="11"/>
      <c r="N60" s="13"/>
    </row>
    <row r="61" spans="1:14" ht="21.95" customHeight="1">
      <c r="A61" s="4" t="s">
        <v>267</v>
      </c>
      <c r="B61" s="194">
        <v>34</v>
      </c>
      <c r="C61" s="194"/>
      <c r="D61" s="11">
        <v>2166037</v>
      </c>
      <c r="E61" s="194"/>
      <c r="F61" s="11">
        <v>1035644</v>
      </c>
      <c r="G61" s="11"/>
      <c r="H61" s="11">
        <v>944861</v>
      </c>
      <c r="I61" s="11"/>
      <c r="J61" s="11">
        <v>1019625</v>
      </c>
      <c r="K61" s="11"/>
      <c r="L61" s="13">
        <v>1035644</v>
      </c>
      <c r="M61" s="11"/>
      <c r="N61" s="13">
        <v>944861</v>
      </c>
    </row>
    <row r="62" spans="1:14" ht="21.95" customHeight="1">
      <c r="A62" s="4" t="s">
        <v>10</v>
      </c>
      <c r="B62" s="194" t="s">
        <v>142</v>
      </c>
      <c r="C62" s="194"/>
      <c r="D62" s="11">
        <v>130000000</v>
      </c>
      <c r="E62" s="194"/>
      <c r="F62" s="11">
        <v>120000000</v>
      </c>
      <c r="G62" s="11"/>
      <c r="H62" s="11">
        <v>80000000</v>
      </c>
      <c r="I62" s="11"/>
      <c r="J62" s="11">
        <v>100000000</v>
      </c>
      <c r="K62" s="11"/>
      <c r="L62" s="11">
        <v>90000000</v>
      </c>
      <c r="M62" s="11"/>
      <c r="N62" s="11">
        <v>80000000</v>
      </c>
    </row>
    <row r="63" spans="1:14" ht="21.95" customHeight="1">
      <c r="A63" s="4" t="s">
        <v>31</v>
      </c>
      <c r="B63" s="194">
        <v>36</v>
      </c>
      <c r="C63" s="194"/>
      <c r="D63" s="11">
        <v>23411849</v>
      </c>
      <c r="E63" s="194"/>
      <c r="F63" s="11">
        <v>12206909</v>
      </c>
      <c r="G63" s="11"/>
      <c r="H63" s="11">
        <v>50086317</v>
      </c>
      <c r="I63" s="11"/>
      <c r="J63" s="11">
        <v>23411849</v>
      </c>
      <c r="K63" s="11"/>
      <c r="L63" s="11">
        <v>12206909</v>
      </c>
      <c r="M63" s="11"/>
      <c r="N63" s="11">
        <v>32277222</v>
      </c>
    </row>
    <row r="64" spans="1:14" ht="21.95" customHeight="1">
      <c r="A64" s="4" t="s">
        <v>268</v>
      </c>
      <c r="B64" s="194"/>
      <c r="C64" s="194"/>
      <c r="D64" s="11"/>
      <c r="E64" s="194"/>
      <c r="F64" s="11"/>
      <c r="G64" s="11"/>
      <c r="H64" s="11"/>
      <c r="I64" s="11"/>
      <c r="J64" s="11"/>
      <c r="K64" s="11"/>
      <c r="L64" s="11"/>
      <c r="M64" s="11"/>
      <c r="N64" s="11"/>
    </row>
    <row r="65" spans="1:14" ht="21.95" customHeight="1">
      <c r="A65" s="4" t="s">
        <v>269</v>
      </c>
      <c r="B65" s="194">
        <v>32</v>
      </c>
      <c r="C65" s="194"/>
      <c r="D65" s="11">
        <v>10000000</v>
      </c>
      <c r="E65" s="194"/>
      <c r="F65" s="11">
        <v>1712967375</v>
      </c>
      <c r="G65" s="11"/>
      <c r="H65" s="11">
        <v>10000000</v>
      </c>
      <c r="I65" s="11"/>
      <c r="J65" s="11">
        <v>10000000</v>
      </c>
      <c r="K65" s="11"/>
      <c r="L65" s="11">
        <v>1712967375</v>
      </c>
      <c r="M65" s="11"/>
      <c r="N65" s="11">
        <v>10000000</v>
      </c>
    </row>
    <row r="66" spans="1:14" ht="21.95" customHeight="1">
      <c r="A66" s="5" t="s">
        <v>32</v>
      </c>
      <c r="B66" s="194"/>
      <c r="C66" s="194"/>
      <c r="D66" s="14">
        <f>SUM(D54:D65)</f>
        <v>677371897</v>
      </c>
      <c r="E66" s="194"/>
      <c r="F66" s="14">
        <f>SUM(F54:F65)</f>
        <v>2625012967</v>
      </c>
      <c r="G66" s="15"/>
      <c r="H66" s="14">
        <f>SUM(H54:H65)</f>
        <v>899291115</v>
      </c>
      <c r="I66" s="16"/>
      <c r="J66" s="14">
        <f>SUM(J54:J65)</f>
        <v>197086771</v>
      </c>
      <c r="K66" s="16"/>
      <c r="L66" s="14">
        <f>SUM(L54:L65)</f>
        <v>1913997465</v>
      </c>
      <c r="M66" s="15"/>
      <c r="N66" s="14">
        <f>SUM(N54:N65)</f>
        <v>187098227</v>
      </c>
    </row>
    <row r="67" spans="1:14" ht="21.95" customHeight="1">
      <c r="A67" s="4"/>
      <c r="B67" s="194"/>
      <c r="C67" s="194"/>
      <c r="D67" s="194"/>
      <c r="E67" s="194"/>
      <c r="F67" s="11"/>
      <c r="G67" s="11"/>
      <c r="H67" s="11"/>
      <c r="I67" s="11"/>
      <c r="J67" s="11"/>
      <c r="K67" s="11"/>
      <c r="L67" s="11"/>
      <c r="M67" s="11"/>
      <c r="N67" s="11"/>
    </row>
    <row r="68" spans="1:14" ht="21.95" customHeight="1">
      <c r="A68" s="9" t="s">
        <v>33</v>
      </c>
      <c r="B68" s="194"/>
      <c r="C68" s="194"/>
      <c r="D68" s="194"/>
      <c r="E68" s="194"/>
      <c r="F68" s="11"/>
      <c r="G68" s="11"/>
      <c r="H68" s="11"/>
      <c r="I68" s="11"/>
      <c r="J68" s="11"/>
      <c r="K68" s="11"/>
      <c r="L68" s="11"/>
      <c r="M68" s="11"/>
      <c r="N68" s="11"/>
    </row>
    <row r="69" spans="1:14" ht="21.95" customHeight="1">
      <c r="A69" s="4" t="s">
        <v>34</v>
      </c>
      <c r="B69" s="194" t="s">
        <v>141</v>
      </c>
      <c r="C69" s="194"/>
      <c r="D69" s="11">
        <v>52430000</v>
      </c>
      <c r="E69" s="194"/>
      <c r="F69" s="13">
        <v>101304000</v>
      </c>
      <c r="G69" s="11"/>
      <c r="H69" s="13">
        <v>141864000</v>
      </c>
      <c r="I69" s="13"/>
      <c r="J69" s="13">
        <v>0</v>
      </c>
      <c r="K69" s="13"/>
      <c r="L69" s="13">
        <v>0</v>
      </c>
      <c r="M69" s="11"/>
      <c r="N69" s="13">
        <v>0</v>
      </c>
    </row>
    <row r="70" spans="1:14" ht="21.95" customHeight="1">
      <c r="A70" s="4" t="s">
        <v>35</v>
      </c>
      <c r="B70" s="194">
        <v>34</v>
      </c>
      <c r="C70" s="194"/>
      <c r="D70" s="11">
        <v>2675390</v>
      </c>
      <c r="E70" s="194"/>
      <c r="F70" s="13">
        <v>1022440</v>
      </c>
      <c r="G70" s="11"/>
      <c r="H70" s="13">
        <v>2046603</v>
      </c>
      <c r="I70" s="13"/>
      <c r="J70" s="13">
        <v>0</v>
      </c>
      <c r="K70" s="13"/>
      <c r="L70" s="13">
        <v>1022440</v>
      </c>
      <c r="M70" s="11"/>
      <c r="N70" s="13">
        <v>2046603</v>
      </c>
    </row>
    <row r="71" spans="1:14" ht="21.95" customHeight="1">
      <c r="A71" s="4" t="s">
        <v>36</v>
      </c>
      <c r="B71" s="194" t="s">
        <v>143</v>
      </c>
      <c r="C71" s="194"/>
      <c r="D71" s="11">
        <v>8432432</v>
      </c>
      <c r="E71" s="194"/>
      <c r="F71" s="13">
        <v>7186582</v>
      </c>
      <c r="G71" s="11"/>
      <c r="H71" s="13">
        <v>20552781</v>
      </c>
      <c r="I71" s="11"/>
      <c r="J71" s="11">
        <v>7902296</v>
      </c>
      <c r="K71" s="11"/>
      <c r="L71" s="13">
        <v>6572405</v>
      </c>
      <c r="M71" s="11"/>
      <c r="N71" s="13">
        <v>18726207</v>
      </c>
    </row>
    <row r="72" spans="1:14" ht="21.95" customHeight="1">
      <c r="A72" s="4" t="s">
        <v>37</v>
      </c>
      <c r="B72" s="194">
        <v>36</v>
      </c>
      <c r="C72" s="194"/>
      <c r="D72" s="11">
        <v>8647187</v>
      </c>
      <c r="E72" s="194"/>
      <c r="F72" s="13">
        <v>9131476</v>
      </c>
      <c r="G72" s="11"/>
      <c r="H72" s="13">
        <v>8325325</v>
      </c>
      <c r="I72" s="11"/>
      <c r="J72" s="11">
        <v>77941443</v>
      </c>
      <c r="K72" s="11"/>
      <c r="L72" s="13">
        <v>77941443</v>
      </c>
      <c r="M72" s="11"/>
      <c r="N72" s="13">
        <v>77941443</v>
      </c>
    </row>
    <row r="73" spans="1:14" ht="21.95" customHeight="1">
      <c r="A73" s="4" t="s">
        <v>38</v>
      </c>
      <c r="B73" s="194"/>
      <c r="C73" s="194"/>
      <c r="D73" s="11">
        <v>9812085</v>
      </c>
      <c r="E73" s="194"/>
      <c r="F73" s="13">
        <v>9697925</v>
      </c>
      <c r="G73" s="11"/>
      <c r="H73" s="13">
        <v>10173264</v>
      </c>
      <c r="I73" s="17"/>
      <c r="J73" s="17">
        <v>2481112</v>
      </c>
      <c r="K73" s="17"/>
      <c r="L73" s="13">
        <v>2089669</v>
      </c>
      <c r="M73" s="11"/>
      <c r="N73" s="13">
        <v>2481112</v>
      </c>
    </row>
    <row r="74" spans="1:14" ht="21.95" customHeight="1">
      <c r="A74" s="5" t="s">
        <v>39</v>
      </c>
      <c r="B74" s="194"/>
      <c r="C74" s="194"/>
      <c r="D74" s="14">
        <f>SUM(D69:D73)</f>
        <v>81997094</v>
      </c>
      <c r="E74" s="194"/>
      <c r="F74" s="14">
        <f>SUM(F69:F73)</f>
        <v>128342423</v>
      </c>
      <c r="G74" s="15"/>
      <c r="H74" s="14">
        <f>SUM(H69:H73)</f>
        <v>182961973</v>
      </c>
      <c r="I74" s="16"/>
      <c r="J74" s="14">
        <f>SUM(J69:J73)</f>
        <v>88324851</v>
      </c>
      <c r="K74" s="16"/>
      <c r="L74" s="14">
        <f>SUM(L69:L73)</f>
        <v>87625957</v>
      </c>
      <c r="M74" s="15"/>
      <c r="N74" s="14">
        <f>SUM(N69:N73)</f>
        <v>101195365</v>
      </c>
    </row>
    <row r="75" spans="1:14" ht="21.95" customHeight="1">
      <c r="A75" s="5" t="s">
        <v>40</v>
      </c>
      <c r="B75" s="194"/>
      <c r="C75" s="194"/>
      <c r="D75" s="14">
        <f>D66+D74</f>
        <v>759368991</v>
      </c>
      <c r="E75" s="194"/>
      <c r="F75" s="14">
        <f>F66+F74</f>
        <v>2753355390</v>
      </c>
      <c r="G75" s="15"/>
      <c r="H75" s="14">
        <f>H66+H74</f>
        <v>1082253088</v>
      </c>
      <c r="I75" s="16"/>
      <c r="J75" s="14">
        <f>J66+J74</f>
        <v>285411622</v>
      </c>
      <c r="K75" s="16"/>
      <c r="L75" s="14">
        <f>L66+L74</f>
        <v>2001623422</v>
      </c>
      <c r="M75" s="15"/>
      <c r="N75" s="14">
        <f>N66+N74</f>
        <v>288293592</v>
      </c>
    </row>
    <row r="76" spans="1:14" ht="21.95" customHeight="1">
      <c r="A76" s="5"/>
      <c r="B76" s="194"/>
      <c r="C76" s="194"/>
      <c r="D76" s="194"/>
      <c r="E76" s="194"/>
      <c r="F76" s="18"/>
      <c r="G76" s="11"/>
      <c r="H76" s="18"/>
      <c r="I76" s="18"/>
      <c r="J76" s="18"/>
      <c r="K76" s="18"/>
      <c r="L76" s="18"/>
      <c r="M76" s="11"/>
      <c r="N76" s="18"/>
    </row>
    <row r="77" spans="1:14" ht="21.95" customHeight="1">
      <c r="A77" s="1" t="s">
        <v>0</v>
      </c>
      <c r="B77" s="2"/>
      <c r="C77" s="2"/>
      <c r="D77" s="2"/>
      <c r="E77" s="2"/>
      <c r="F77" s="20"/>
      <c r="G77" s="20"/>
      <c r="H77" s="20"/>
      <c r="I77" s="20"/>
      <c r="J77" s="20"/>
      <c r="K77" s="20"/>
      <c r="L77" s="20"/>
      <c r="M77" s="20"/>
      <c r="N77" s="20"/>
    </row>
    <row r="78" spans="1:14" ht="21.95" customHeight="1">
      <c r="A78" s="3" t="s">
        <v>1</v>
      </c>
      <c r="B78" s="2"/>
      <c r="C78" s="2"/>
      <c r="D78" s="2"/>
      <c r="E78" s="2"/>
      <c r="F78" s="20"/>
      <c r="G78" s="20"/>
      <c r="H78" s="20"/>
      <c r="I78" s="20"/>
      <c r="J78" s="20"/>
      <c r="K78" s="20"/>
      <c r="L78" s="20"/>
      <c r="M78" s="20"/>
      <c r="N78" s="20"/>
    </row>
    <row r="79" spans="1:14" ht="21.95" customHeight="1">
      <c r="A79" s="3" t="s">
        <v>130</v>
      </c>
      <c r="B79" s="2"/>
      <c r="C79" s="2"/>
      <c r="D79" s="2"/>
      <c r="E79" s="2"/>
      <c r="F79" s="20"/>
      <c r="G79" s="20"/>
      <c r="H79" s="20"/>
      <c r="I79" s="20"/>
      <c r="J79" s="20"/>
      <c r="K79" s="20"/>
      <c r="L79" s="20"/>
      <c r="M79" s="20"/>
      <c r="N79" s="20"/>
    </row>
    <row r="80" spans="1:14" ht="21.95" customHeight="1">
      <c r="A80" s="5"/>
      <c r="B80" s="10"/>
      <c r="C80" s="10"/>
      <c r="D80" s="10"/>
      <c r="E80" s="10"/>
      <c r="F80" s="11"/>
      <c r="G80" s="11"/>
      <c r="H80" s="11"/>
      <c r="I80" s="11"/>
      <c r="J80" s="11"/>
      <c r="K80" s="11"/>
      <c r="L80" s="11"/>
      <c r="M80" s="11"/>
      <c r="N80" s="11"/>
    </row>
    <row r="81" spans="1:14" ht="21.95" customHeight="1">
      <c r="A81" s="4"/>
      <c r="B81" s="197"/>
      <c r="C81" s="197"/>
      <c r="D81" s="197"/>
      <c r="E81" s="197"/>
      <c r="F81" s="204" t="s">
        <v>2</v>
      </c>
      <c r="G81" s="204"/>
      <c r="H81" s="204"/>
      <c r="I81" s="204"/>
      <c r="J81" s="193"/>
      <c r="K81" s="193"/>
      <c r="L81" s="204" t="s">
        <v>3</v>
      </c>
      <c r="M81" s="204"/>
      <c r="N81" s="204"/>
    </row>
    <row r="82" spans="1:14" ht="21.95" customHeight="1">
      <c r="A82" s="4"/>
      <c r="B82" s="197"/>
      <c r="C82" s="197"/>
      <c r="D82" s="98" t="s">
        <v>127</v>
      </c>
      <c r="E82" s="193"/>
      <c r="F82" s="98" t="s">
        <v>127</v>
      </c>
      <c r="G82" s="193"/>
      <c r="H82" s="98" t="s">
        <v>128</v>
      </c>
      <c r="I82" s="193"/>
      <c r="J82" s="98" t="s">
        <v>127</v>
      </c>
      <c r="K82" s="193"/>
      <c r="L82" s="98" t="s">
        <v>127</v>
      </c>
      <c r="M82" s="193"/>
      <c r="N82" s="98" t="s">
        <v>128</v>
      </c>
    </row>
    <row r="83" spans="1:14" ht="21.95" customHeight="1">
      <c r="A83" s="5" t="s">
        <v>25</v>
      </c>
      <c r="B83" s="194" t="s">
        <v>5</v>
      </c>
      <c r="C83" s="6"/>
      <c r="D83" s="6">
        <v>2018</v>
      </c>
      <c r="E83" s="6"/>
      <c r="F83" s="7">
        <v>2017</v>
      </c>
      <c r="G83" s="8"/>
      <c r="H83" s="7">
        <v>2017</v>
      </c>
      <c r="I83" s="8"/>
      <c r="J83" s="6">
        <v>2018</v>
      </c>
      <c r="K83" s="6"/>
      <c r="L83" s="7">
        <v>2017</v>
      </c>
      <c r="M83" s="8"/>
      <c r="N83" s="7">
        <v>2017</v>
      </c>
    </row>
    <row r="84" spans="1:14" ht="21.95" customHeight="1">
      <c r="A84" s="5"/>
      <c r="B84" s="194"/>
      <c r="C84" s="6"/>
      <c r="D84" s="6"/>
      <c r="E84" s="6"/>
      <c r="F84" s="7" t="s">
        <v>129</v>
      </c>
      <c r="G84" s="8"/>
      <c r="H84" s="7" t="s">
        <v>129</v>
      </c>
      <c r="I84" s="8"/>
      <c r="J84" s="6"/>
      <c r="K84" s="6"/>
      <c r="L84" s="7" t="s">
        <v>129</v>
      </c>
      <c r="M84" s="8"/>
      <c r="N84" s="7" t="s">
        <v>129</v>
      </c>
    </row>
    <row r="85" spans="1:14" ht="21.95" customHeight="1">
      <c r="A85" s="5"/>
      <c r="B85" s="194"/>
      <c r="C85" s="6"/>
      <c r="D85" s="6"/>
      <c r="E85" s="6"/>
      <c r="F85" s="205" t="s">
        <v>6</v>
      </c>
      <c r="G85" s="205"/>
      <c r="H85" s="205"/>
      <c r="I85" s="205"/>
      <c r="J85" s="205"/>
      <c r="K85" s="205"/>
      <c r="L85" s="205"/>
      <c r="M85" s="205"/>
      <c r="N85" s="205"/>
    </row>
    <row r="86" spans="1:14" ht="21.95" customHeight="1">
      <c r="A86" s="9" t="s">
        <v>41</v>
      </c>
      <c r="B86" s="194"/>
      <c r="C86" s="194"/>
      <c r="D86" s="194"/>
      <c r="E86" s="194"/>
      <c r="F86" s="21"/>
      <c r="G86" s="21"/>
      <c r="H86" s="21"/>
      <c r="I86" s="21"/>
      <c r="J86" s="21"/>
      <c r="K86" s="21"/>
      <c r="L86" s="21"/>
      <c r="M86" s="21"/>
      <c r="N86" s="21"/>
    </row>
    <row r="87" spans="1:14" ht="21.95" customHeight="1">
      <c r="A87" s="4" t="s">
        <v>42</v>
      </c>
      <c r="B87" s="194">
        <v>37</v>
      </c>
      <c r="C87" s="194"/>
      <c r="D87" s="194"/>
      <c r="E87" s="194"/>
      <c r="F87" s="11"/>
      <c r="G87" s="11"/>
      <c r="H87" s="11"/>
      <c r="I87" s="11"/>
      <c r="J87" s="11"/>
      <c r="K87" s="11"/>
      <c r="L87" s="11"/>
      <c r="M87" s="11"/>
      <c r="N87" s="11"/>
    </row>
    <row r="88" spans="1:14" ht="21.95" customHeight="1" thickBot="1">
      <c r="A88" s="4" t="s">
        <v>43</v>
      </c>
      <c r="B88" s="194"/>
      <c r="C88" s="194"/>
      <c r="D88" s="22">
        <v>4476576274</v>
      </c>
      <c r="E88" s="194"/>
      <c r="F88" s="22">
        <v>2440745055</v>
      </c>
      <c r="G88" s="11"/>
      <c r="H88" s="22">
        <v>2440745055</v>
      </c>
      <c r="I88" s="18"/>
      <c r="J88" s="22">
        <v>4476576274</v>
      </c>
      <c r="K88" s="18"/>
      <c r="L88" s="22">
        <v>2440745055</v>
      </c>
      <c r="M88" s="11"/>
      <c r="N88" s="22">
        <v>2440745055</v>
      </c>
    </row>
    <row r="89" spans="1:14" ht="21.95" customHeight="1" thickTop="1">
      <c r="A89" s="4" t="s">
        <v>202</v>
      </c>
      <c r="B89" s="194"/>
      <c r="C89" s="194"/>
      <c r="D89" s="11">
        <v>2493357781</v>
      </c>
      <c r="E89" s="194"/>
      <c r="F89" s="11">
        <v>2035915024</v>
      </c>
      <c r="G89" s="11"/>
      <c r="H89" s="11">
        <v>2034465988</v>
      </c>
      <c r="I89" s="11"/>
      <c r="J89" s="11">
        <v>2493357781</v>
      </c>
      <c r="K89" s="11"/>
      <c r="L89" s="11">
        <v>2035915024</v>
      </c>
      <c r="M89" s="11"/>
      <c r="N89" s="11">
        <v>2034465988</v>
      </c>
    </row>
    <row r="90" spans="1:14" ht="21.95" customHeight="1">
      <c r="A90" s="4" t="s">
        <v>203</v>
      </c>
      <c r="B90" s="194">
        <v>38</v>
      </c>
      <c r="C90" s="194"/>
      <c r="D90" s="11">
        <v>1421842977</v>
      </c>
      <c r="E90" s="194"/>
      <c r="F90" s="11">
        <v>1307482276</v>
      </c>
      <c r="G90" s="11"/>
      <c r="H90" s="11">
        <v>1305308722</v>
      </c>
      <c r="I90" s="11"/>
      <c r="J90" s="11">
        <v>1421842977</v>
      </c>
      <c r="K90" s="11"/>
      <c r="L90" s="11">
        <v>1307482276</v>
      </c>
      <c r="M90" s="11"/>
      <c r="N90" s="11">
        <v>1305308722</v>
      </c>
    </row>
    <row r="91" spans="1:14" ht="21.95" customHeight="1">
      <c r="A91" s="4" t="s">
        <v>270</v>
      </c>
      <c r="B91" s="194"/>
      <c r="C91" s="194"/>
      <c r="D91" s="194"/>
      <c r="E91" s="194"/>
      <c r="F91" s="11"/>
      <c r="G91" s="11"/>
      <c r="H91" s="11"/>
      <c r="I91" s="11"/>
      <c r="J91" s="11"/>
      <c r="K91" s="11"/>
      <c r="L91" s="11"/>
      <c r="M91" s="11"/>
      <c r="N91" s="11"/>
    </row>
    <row r="92" spans="1:14" ht="21.95" customHeight="1">
      <c r="A92" s="4" t="s">
        <v>282</v>
      </c>
      <c r="B92" s="194"/>
      <c r="C92" s="194"/>
      <c r="D92" s="194"/>
      <c r="E92" s="194"/>
      <c r="F92" s="11"/>
      <c r="G92" s="11"/>
      <c r="H92" s="11"/>
      <c r="I92" s="11"/>
      <c r="J92" s="11"/>
      <c r="K92" s="11"/>
      <c r="L92" s="11"/>
      <c r="M92" s="11"/>
      <c r="N92" s="11"/>
    </row>
    <row r="93" spans="1:14" ht="21.95" customHeight="1">
      <c r="A93" s="4" t="s">
        <v>271</v>
      </c>
      <c r="B93" s="194"/>
      <c r="C93" s="194"/>
      <c r="D93" s="11">
        <v>464905198</v>
      </c>
      <c r="E93" s="194"/>
      <c r="F93" s="11">
        <v>464905198</v>
      </c>
      <c r="G93" s="11"/>
      <c r="H93" s="11">
        <v>464905198</v>
      </c>
      <c r="I93" s="11"/>
      <c r="J93" s="11">
        <v>464905198</v>
      </c>
      <c r="K93" s="11"/>
      <c r="L93" s="11">
        <v>464905198</v>
      </c>
      <c r="M93" s="11"/>
      <c r="N93" s="11">
        <v>464905198</v>
      </c>
    </row>
    <row r="94" spans="1:14" ht="21.95" customHeight="1">
      <c r="A94" s="4" t="s">
        <v>204</v>
      </c>
      <c r="B94" s="194"/>
      <c r="C94" s="194"/>
      <c r="D94" s="194"/>
      <c r="E94" s="194"/>
      <c r="F94" s="11"/>
      <c r="G94" s="11"/>
      <c r="H94" s="11"/>
      <c r="I94" s="11"/>
      <c r="J94" s="11"/>
      <c r="K94" s="11"/>
      <c r="L94" s="11"/>
      <c r="M94" s="11"/>
      <c r="N94" s="11"/>
    </row>
    <row r="95" spans="1:14" ht="21.95" customHeight="1">
      <c r="A95" s="4" t="s">
        <v>283</v>
      </c>
      <c r="B95" s="194">
        <v>4</v>
      </c>
      <c r="C95" s="194"/>
      <c r="D95" s="11">
        <v>-369648222</v>
      </c>
      <c r="E95" s="194"/>
      <c r="F95" s="11">
        <v>-46925635</v>
      </c>
      <c r="G95" s="11"/>
      <c r="H95" s="11">
        <v>-46925635</v>
      </c>
      <c r="I95" s="11"/>
      <c r="J95" s="13" t="s">
        <v>144</v>
      </c>
      <c r="K95" s="11"/>
      <c r="L95" s="13" t="s">
        <v>144</v>
      </c>
      <c r="M95" s="11"/>
      <c r="N95" s="13" t="s">
        <v>144</v>
      </c>
    </row>
    <row r="96" spans="1:14" ht="21.95" customHeight="1">
      <c r="A96" s="4" t="s">
        <v>44</v>
      </c>
      <c r="B96" s="194"/>
      <c r="C96" s="194"/>
      <c r="D96" s="194"/>
      <c r="E96" s="194"/>
      <c r="F96" s="11"/>
      <c r="G96" s="11"/>
      <c r="H96" s="11"/>
      <c r="I96" s="11"/>
      <c r="J96" s="11"/>
      <c r="K96" s="11"/>
      <c r="L96" s="11"/>
      <c r="M96" s="11"/>
      <c r="N96" s="11"/>
    </row>
    <row r="97" spans="1:14" ht="21.95" customHeight="1">
      <c r="A97" s="4" t="s">
        <v>45</v>
      </c>
      <c r="B97" s="194"/>
      <c r="C97" s="194"/>
      <c r="D97" s="194"/>
      <c r="E97" s="194"/>
      <c r="F97" s="11"/>
      <c r="G97" s="11"/>
      <c r="H97" s="11"/>
      <c r="I97" s="11"/>
      <c r="J97" s="11"/>
      <c r="K97" s="11"/>
      <c r="L97" s="11"/>
      <c r="M97" s="11"/>
      <c r="N97" s="11"/>
    </row>
    <row r="98" spans="1:14" ht="21.95" customHeight="1">
      <c r="A98" s="4" t="s">
        <v>46</v>
      </c>
      <c r="B98" s="194">
        <v>39</v>
      </c>
      <c r="C98" s="194"/>
      <c r="D98" s="11">
        <v>2095975</v>
      </c>
      <c r="E98" s="194"/>
      <c r="F98" s="11">
        <v>2095975</v>
      </c>
      <c r="G98" s="11"/>
      <c r="H98" s="11">
        <v>2095975</v>
      </c>
      <c r="I98" s="11"/>
      <c r="J98" s="11">
        <v>2095975</v>
      </c>
      <c r="K98" s="11"/>
      <c r="L98" s="11">
        <v>2095975</v>
      </c>
      <c r="M98" s="11"/>
      <c r="N98" s="11">
        <v>2095975</v>
      </c>
    </row>
    <row r="99" spans="1:14" ht="21.95" customHeight="1">
      <c r="A99" s="4" t="s">
        <v>284</v>
      </c>
      <c r="B99" s="194">
        <v>57</v>
      </c>
      <c r="C99" s="194"/>
      <c r="D99" s="18">
        <v>-2870717898</v>
      </c>
      <c r="E99" s="194"/>
      <c r="F99" s="18">
        <v>-2638066692</v>
      </c>
      <c r="G99" s="18"/>
      <c r="H99" s="18">
        <v>-1816717100</v>
      </c>
      <c r="I99" s="18"/>
      <c r="J99" s="18">
        <v>-3868279214</v>
      </c>
      <c r="K99" s="18"/>
      <c r="L99" s="18">
        <v>-2910900822</v>
      </c>
      <c r="M99" s="18"/>
      <c r="N99" s="18">
        <v>-2244205144</v>
      </c>
    </row>
    <row r="100" spans="1:14" ht="21.95" customHeight="1">
      <c r="A100" s="4" t="s">
        <v>47</v>
      </c>
      <c r="B100" s="194">
        <v>13</v>
      </c>
      <c r="C100" s="194"/>
      <c r="D100" s="23">
        <v>1211500</v>
      </c>
      <c r="E100" s="194"/>
      <c r="F100" s="23">
        <v>1057500</v>
      </c>
      <c r="G100" s="18"/>
      <c r="H100" s="23">
        <v>966750</v>
      </c>
      <c r="I100" s="18"/>
      <c r="J100" s="23">
        <v>1211500</v>
      </c>
      <c r="K100" s="18"/>
      <c r="L100" s="23">
        <v>1057500</v>
      </c>
      <c r="M100" s="18"/>
      <c r="N100" s="23">
        <v>966750</v>
      </c>
    </row>
    <row r="101" spans="1:14" ht="21.95" customHeight="1">
      <c r="A101" s="5" t="s">
        <v>205</v>
      </c>
      <c r="B101" s="194"/>
      <c r="C101" s="194"/>
      <c r="D101" s="16">
        <f>SUM(D89:D100)</f>
        <v>1143047311</v>
      </c>
      <c r="E101" s="194"/>
      <c r="F101" s="16">
        <f>SUM(F89:F100)</f>
        <v>1126463646</v>
      </c>
      <c r="G101" s="16"/>
      <c r="H101" s="16">
        <f>SUM(H89:H100)</f>
        <v>1944099898</v>
      </c>
      <c r="I101" s="16"/>
      <c r="J101" s="16">
        <f>SUM(J89:J100)</f>
        <v>515134217</v>
      </c>
      <c r="K101" s="16"/>
      <c r="L101" s="16">
        <f>SUM(L89:L100)</f>
        <v>900555151</v>
      </c>
      <c r="M101" s="16"/>
      <c r="N101" s="16">
        <f>SUM(N89:N100)</f>
        <v>1563537489</v>
      </c>
    </row>
    <row r="102" spans="1:14" ht="21.95" customHeight="1">
      <c r="A102" s="5" t="s">
        <v>206</v>
      </c>
      <c r="B102" s="194"/>
      <c r="C102" s="194"/>
      <c r="D102" s="16"/>
      <c r="E102" s="194"/>
      <c r="F102" s="16"/>
      <c r="G102" s="16"/>
      <c r="H102" s="16"/>
      <c r="I102" s="16"/>
      <c r="J102" s="16"/>
      <c r="K102" s="16"/>
      <c r="L102" s="16"/>
      <c r="M102" s="16"/>
      <c r="N102" s="16"/>
    </row>
    <row r="103" spans="1:14" ht="21.95" customHeight="1">
      <c r="A103" s="4" t="s">
        <v>48</v>
      </c>
      <c r="B103" s="194">
        <v>15</v>
      </c>
      <c r="C103" s="194"/>
      <c r="D103" s="23">
        <v>0</v>
      </c>
      <c r="E103" s="194"/>
      <c r="F103" s="23">
        <v>-280804714</v>
      </c>
      <c r="G103" s="11"/>
      <c r="H103" s="23">
        <v>45580870</v>
      </c>
      <c r="I103" s="18"/>
      <c r="J103" s="23">
        <v>0</v>
      </c>
      <c r="K103" s="18"/>
      <c r="L103" s="23">
        <v>0</v>
      </c>
      <c r="M103" s="11"/>
      <c r="N103" s="23">
        <v>0</v>
      </c>
    </row>
    <row r="104" spans="1:14" ht="21.95" customHeight="1">
      <c r="A104" s="5" t="s">
        <v>49</v>
      </c>
      <c r="B104" s="194"/>
      <c r="C104" s="194"/>
      <c r="D104" s="14">
        <f>SUM(D101:D103)</f>
        <v>1143047311</v>
      </c>
      <c r="E104" s="194"/>
      <c r="F104" s="14">
        <f>SUM(F101:F103)</f>
        <v>845658932</v>
      </c>
      <c r="G104" s="15"/>
      <c r="H104" s="14">
        <f>SUM(H101:H103)</f>
        <v>1989680768</v>
      </c>
      <c r="I104" s="16"/>
      <c r="J104" s="14">
        <f>SUM(J101:J103)</f>
        <v>515134217</v>
      </c>
      <c r="K104" s="16"/>
      <c r="L104" s="14">
        <f>SUM(L101:L103)</f>
        <v>900555151</v>
      </c>
      <c r="M104" s="15"/>
      <c r="N104" s="14">
        <f>SUM(N101:N103)</f>
        <v>1563537489</v>
      </c>
    </row>
    <row r="105" spans="1:14" ht="21.95" customHeight="1">
      <c r="A105" s="5"/>
      <c r="B105" s="194"/>
      <c r="C105" s="194"/>
      <c r="D105" s="15"/>
      <c r="E105" s="194"/>
      <c r="F105" s="15"/>
      <c r="G105" s="15"/>
      <c r="H105" s="15"/>
      <c r="I105" s="15"/>
      <c r="J105" s="15"/>
      <c r="K105" s="15"/>
      <c r="L105" s="15"/>
      <c r="M105" s="15"/>
      <c r="N105" s="15"/>
    </row>
    <row r="106" spans="1:14" ht="21.95" customHeight="1" thickBot="1">
      <c r="A106" s="5" t="s">
        <v>50</v>
      </c>
      <c r="B106" s="194"/>
      <c r="C106" s="194"/>
      <c r="D106" s="19">
        <f>+D104+D75</f>
        <v>1902416302</v>
      </c>
      <c r="E106" s="194"/>
      <c r="F106" s="19">
        <f>+F104+F75</f>
        <v>3599014322</v>
      </c>
      <c r="G106" s="15"/>
      <c r="H106" s="19">
        <f>+H104+H75</f>
        <v>3071933856</v>
      </c>
      <c r="I106" s="16"/>
      <c r="J106" s="19">
        <f>+J104+J75</f>
        <v>800545839</v>
      </c>
      <c r="K106" s="16"/>
      <c r="L106" s="19">
        <f>+L104+L75</f>
        <v>2902178573</v>
      </c>
      <c r="M106" s="15"/>
      <c r="N106" s="19">
        <f>+N104+N75</f>
        <v>1851831081</v>
      </c>
    </row>
    <row r="107" spans="1:14" ht="15.75" thickTop="1">
      <c r="A107" s="5"/>
      <c r="B107" s="194"/>
      <c r="C107" s="194"/>
      <c r="D107" s="18">
        <f>D39-D106</f>
        <v>0</v>
      </c>
      <c r="E107" s="194"/>
      <c r="F107" s="18">
        <f>F39-F106</f>
        <v>0</v>
      </c>
      <c r="G107" s="11"/>
      <c r="H107" s="18">
        <f>H39-H106</f>
        <v>0</v>
      </c>
      <c r="I107" s="18"/>
      <c r="J107" s="18">
        <f>J39-J106</f>
        <v>0</v>
      </c>
      <c r="K107" s="18"/>
      <c r="L107" s="18">
        <f>L39-L106</f>
        <v>0</v>
      </c>
      <c r="M107" s="11"/>
      <c r="N107" s="18">
        <f>N39-N106</f>
        <v>0</v>
      </c>
    </row>
  </sheetData>
  <sheetProtection password="F7ED" sheet="1" objects="1" scenarios="1"/>
  <mergeCells count="9">
    <mergeCell ref="F81:I81"/>
    <mergeCell ref="L81:N81"/>
    <mergeCell ref="F85:N85"/>
    <mergeCell ref="J5:N5"/>
    <mergeCell ref="D5:I5"/>
    <mergeCell ref="D9:N9"/>
    <mergeCell ref="F47:I47"/>
    <mergeCell ref="L47:N47"/>
    <mergeCell ref="F51:N51"/>
  </mergeCells>
  <pageMargins left="0.51181102362204722" right="0.19685039370078741" top="0.74803149606299213" bottom="0.74803149606299213" header="0.31496062992125984" footer="0.31496062992125984"/>
  <pageSetup paperSize="9" scale="77" firstPageNumber="7" orientation="portrait" useFirstPageNumber="1" r:id="rId1"/>
  <headerFooter>
    <oddFooter>&amp;L&amp;"Times New Roman,Regular"The accompanying notes are an integral part of these financial statements.&amp;R&amp;"Times New Roman,Regular"&amp;P</oddFooter>
  </headerFooter>
  <rowBreaks count="2" manualBreakCount="2">
    <brk id="42" max="16383" man="1"/>
    <brk id="76" max="1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O68"/>
  <sheetViews>
    <sheetView view="pageBreakPreview" topLeftCell="A46" zoomScale="120" zoomScaleSheetLayoutView="120" workbookViewId="0">
      <selection activeCell="A60" sqref="A60"/>
    </sheetView>
  </sheetViews>
  <sheetFormatPr defaultRowHeight="15"/>
  <cols>
    <col min="1" max="1" width="41" style="99" customWidth="1"/>
    <col min="2" max="2" width="13.7109375" style="99" customWidth="1"/>
    <col min="3" max="3" width="1.140625" style="99" customWidth="1"/>
    <col min="4" max="4" width="14.7109375" style="99" bestFit="1" customWidth="1"/>
    <col min="5" max="5" width="1.140625" style="99" customWidth="1"/>
    <col min="6" max="6" width="16.42578125" style="99" bestFit="1" customWidth="1"/>
    <col min="7" max="7" width="1.140625" style="99" customWidth="1"/>
    <col min="8" max="8" width="14.7109375" style="99" bestFit="1" customWidth="1"/>
    <col min="9" max="9" width="1.140625" style="99" customWidth="1"/>
    <col min="10" max="10" width="14.7109375" style="99" bestFit="1" customWidth="1"/>
    <col min="11" max="11" width="1.140625" style="99" customWidth="1"/>
    <col min="12" max="16384" width="9.140625" style="99"/>
  </cols>
  <sheetData>
    <row r="1" spans="1:10" ht="20.100000000000001" customHeight="1">
      <c r="A1" s="1" t="s">
        <v>0</v>
      </c>
      <c r="B1" s="10"/>
      <c r="C1" s="10"/>
      <c r="D1" s="24"/>
      <c r="E1" s="10"/>
      <c r="F1" s="24"/>
      <c r="G1" s="25"/>
      <c r="H1" s="24"/>
      <c r="I1" s="25"/>
      <c r="J1" s="24"/>
    </row>
    <row r="2" spans="1:10" ht="20.100000000000001" customHeight="1">
      <c r="A2" s="3" t="s">
        <v>51</v>
      </c>
      <c r="B2" s="10"/>
      <c r="C2" s="10"/>
      <c r="D2" s="10"/>
      <c r="E2" s="10"/>
      <c r="F2" s="10"/>
      <c r="G2" s="10"/>
      <c r="H2" s="10"/>
      <c r="I2" s="10"/>
      <c r="J2" s="10"/>
    </row>
    <row r="3" spans="1:10" ht="20.100000000000001" customHeight="1">
      <c r="A3" s="3" t="s">
        <v>163</v>
      </c>
      <c r="B3" s="10"/>
      <c r="C3" s="10"/>
      <c r="D3" s="10"/>
      <c r="E3" s="10"/>
      <c r="F3" s="10"/>
      <c r="G3" s="10"/>
      <c r="H3" s="10"/>
      <c r="I3" s="10"/>
      <c r="J3" s="10"/>
    </row>
    <row r="4" spans="1:10" ht="20.100000000000001" customHeight="1">
      <c r="A4" s="4"/>
      <c r="B4" s="6"/>
      <c r="C4" s="6"/>
      <c r="D4" s="208" t="s">
        <v>52</v>
      </c>
      <c r="E4" s="208"/>
      <c r="F4" s="208"/>
      <c r="G4" s="10"/>
      <c r="H4" s="208" t="s">
        <v>53</v>
      </c>
      <c r="I4" s="208"/>
      <c r="J4" s="208"/>
    </row>
    <row r="5" spans="1:10" ht="20.100000000000001" customHeight="1">
      <c r="A5" s="4"/>
      <c r="B5" s="6"/>
      <c r="C5" s="6"/>
      <c r="D5" s="209" t="s">
        <v>54</v>
      </c>
      <c r="E5" s="209"/>
      <c r="F5" s="209"/>
      <c r="G5" s="198"/>
      <c r="H5" s="209" t="s">
        <v>55</v>
      </c>
      <c r="I5" s="209"/>
      <c r="J5" s="209"/>
    </row>
    <row r="6" spans="1:10" ht="20.100000000000001" customHeight="1">
      <c r="A6" s="4"/>
      <c r="B6" s="194" t="s">
        <v>5</v>
      </c>
      <c r="C6" s="194"/>
      <c r="D6" s="7">
        <v>2018</v>
      </c>
      <c r="E6" s="7"/>
      <c r="F6" s="7">
        <v>2017</v>
      </c>
      <c r="G6" s="7"/>
      <c r="H6" s="7">
        <v>2018</v>
      </c>
      <c r="I6" s="7"/>
      <c r="J6" s="7">
        <v>2017</v>
      </c>
    </row>
    <row r="7" spans="1:10" ht="20.100000000000001" customHeight="1">
      <c r="A7" s="4"/>
      <c r="B7" s="194"/>
      <c r="C7" s="194"/>
      <c r="D7" s="7"/>
      <c r="E7" s="7"/>
      <c r="F7" s="7" t="s">
        <v>129</v>
      </c>
      <c r="G7" s="7"/>
      <c r="H7" s="7"/>
      <c r="I7" s="7"/>
      <c r="J7" s="7" t="s">
        <v>129</v>
      </c>
    </row>
    <row r="8" spans="1:10" ht="20.100000000000001" customHeight="1">
      <c r="A8" s="4"/>
      <c r="B8" s="194"/>
      <c r="C8" s="194"/>
      <c r="D8" s="205" t="s">
        <v>6</v>
      </c>
      <c r="E8" s="205"/>
      <c r="F8" s="205"/>
      <c r="G8" s="205"/>
      <c r="H8" s="205"/>
      <c r="I8" s="205"/>
      <c r="J8" s="205"/>
    </row>
    <row r="9" spans="1:10" ht="20.100000000000001" customHeight="1">
      <c r="A9" s="9" t="s">
        <v>56</v>
      </c>
      <c r="B9" s="194"/>
      <c r="C9" s="194"/>
      <c r="D9" s="24"/>
      <c r="E9" s="24"/>
      <c r="F9" s="24"/>
      <c r="G9" s="24"/>
      <c r="H9" s="24"/>
      <c r="I9" s="24"/>
      <c r="J9" s="24"/>
    </row>
    <row r="10" spans="1:10" ht="20.100000000000001" customHeight="1">
      <c r="A10" s="4" t="s">
        <v>57</v>
      </c>
      <c r="B10" s="194">
        <v>5</v>
      </c>
      <c r="C10" s="194"/>
      <c r="D10" s="11">
        <v>338147300</v>
      </c>
      <c r="E10" s="11"/>
      <c r="F10" s="11">
        <v>265088813</v>
      </c>
      <c r="G10" s="11"/>
      <c r="H10" s="11">
        <v>45790075</v>
      </c>
      <c r="I10" s="11"/>
      <c r="J10" s="11">
        <v>40145090</v>
      </c>
    </row>
    <row r="11" spans="1:10" ht="20.100000000000001" customHeight="1">
      <c r="A11" s="4" t="s">
        <v>58</v>
      </c>
      <c r="B11" s="194" t="s">
        <v>147</v>
      </c>
      <c r="C11" s="194"/>
      <c r="D11" s="11">
        <v>115959197</v>
      </c>
      <c r="E11" s="11"/>
      <c r="F11" s="11">
        <v>121581207</v>
      </c>
      <c r="G11" s="11"/>
      <c r="H11" s="11">
        <v>0</v>
      </c>
      <c r="I11" s="11"/>
      <c r="J11" s="11">
        <v>0</v>
      </c>
    </row>
    <row r="12" spans="1:10" ht="20.100000000000001" customHeight="1">
      <c r="A12" s="4" t="s">
        <v>145</v>
      </c>
      <c r="B12" s="194"/>
      <c r="C12" s="194"/>
      <c r="D12" s="11">
        <v>52250</v>
      </c>
      <c r="E12" s="11"/>
      <c r="F12" s="11">
        <v>37125</v>
      </c>
      <c r="G12" s="11"/>
      <c r="H12" s="11">
        <v>52250</v>
      </c>
      <c r="I12" s="11"/>
      <c r="J12" s="11">
        <v>37125</v>
      </c>
    </row>
    <row r="13" spans="1:10" ht="20.100000000000001" customHeight="1">
      <c r="A13" s="4" t="s">
        <v>106</v>
      </c>
      <c r="B13" s="194">
        <v>5</v>
      </c>
      <c r="C13" s="194"/>
      <c r="D13" s="11">
        <v>10170970</v>
      </c>
      <c r="E13" s="11"/>
      <c r="F13" s="11">
        <v>2312560</v>
      </c>
      <c r="G13" s="11"/>
      <c r="H13" s="11">
        <v>49415938</v>
      </c>
      <c r="I13" s="11"/>
      <c r="J13" s="11">
        <v>111926115</v>
      </c>
    </row>
    <row r="14" spans="1:10" ht="20.100000000000001" customHeight="1">
      <c r="A14" s="4" t="s">
        <v>146</v>
      </c>
      <c r="B14" s="194"/>
      <c r="C14" s="194"/>
      <c r="D14" s="11">
        <v>223152569</v>
      </c>
      <c r="E14" s="11"/>
      <c r="F14" s="11">
        <v>59340733</v>
      </c>
      <c r="G14" s="11"/>
      <c r="H14" s="11">
        <v>179858690</v>
      </c>
      <c r="I14" s="11"/>
      <c r="J14" s="11">
        <v>45719423</v>
      </c>
    </row>
    <row r="15" spans="1:10" ht="20.100000000000001" customHeight="1">
      <c r="A15" s="4" t="s">
        <v>59</v>
      </c>
      <c r="B15" s="194"/>
      <c r="C15" s="194"/>
      <c r="D15" s="11">
        <v>1572696</v>
      </c>
      <c r="E15" s="11"/>
      <c r="F15" s="11">
        <v>855137</v>
      </c>
      <c r="G15" s="11"/>
      <c r="H15" s="11">
        <v>101078265</v>
      </c>
      <c r="I15" s="11"/>
      <c r="J15" s="11">
        <v>855137</v>
      </c>
    </row>
    <row r="16" spans="1:10" ht="20.100000000000001" customHeight="1">
      <c r="A16" s="4" t="s">
        <v>60</v>
      </c>
      <c r="B16" s="194">
        <v>42</v>
      </c>
      <c r="C16" s="194"/>
      <c r="D16" s="11">
        <v>20928095</v>
      </c>
      <c r="E16" s="11"/>
      <c r="F16" s="11">
        <v>32965264</v>
      </c>
      <c r="G16" s="11"/>
      <c r="H16" s="11">
        <v>16040894</v>
      </c>
      <c r="I16" s="11"/>
      <c r="J16" s="11">
        <v>20902805</v>
      </c>
    </row>
    <row r="17" spans="1:10" ht="20.100000000000001" customHeight="1">
      <c r="A17" s="5" t="s">
        <v>61</v>
      </c>
      <c r="B17" s="194"/>
      <c r="C17" s="194"/>
      <c r="D17" s="14">
        <f>SUM(D10:D16)</f>
        <v>709983077</v>
      </c>
      <c r="E17" s="15"/>
      <c r="F17" s="14">
        <f>SUM(F10:F16)</f>
        <v>482180839</v>
      </c>
      <c r="G17" s="15"/>
      <c r="H17" s="14">
        <f>SUM(H10:H16)</f>
        <v>392236112</v>
      </c>
      <c r="I17" s="15"/>
      <c r="J17" s="14">
        <f>SUM(J10:J16)</f>
        <v>219585695</v>
      </c>
    </row>
    <row r="18" spans="1:10" ht="20.100000000000001" customHeight="1">
      <c r="A18" s="4"/>
      <c r="B18" s="194"/>
      <c r="C18" s="194"/>
      <c r="D18" s="11"/>
      <c r="E18" s="11"/>
      <c r="F18" s="11"/>
      <c r="G18" s="11"/>
      <c r="H18" s="11"/>
      <c r="I18" s="11"/>
      <c r="J18" s="11"/>
    </row>
    <row r="19" spans="1:10" ht="20.100000000000001" customHeight="1">
      <c r="A19" s="9" t="s">
        <v>62</v>
      </c>
      <c r="B19" s="194"/>
      <c r="C19" s="194"/>
      <c r="D19" s="11"/>
      <c r="E19" s="11"/>
      <c r="F19" s="11"/>
      <c r="G19" s="11"/>
      <c r="H19" s="11"/>
      <c r="I19" s="11"/>
      <c r="J19" s="11"/>
    </row>
    <row r="20" spans="1:10" ht="20.100000000000001" customHeight="1">
      <c r="A20" s="4" t="s">
        <v>63</v>
      </c>
      <c r="B20" s="194" t="s">
        <v>152</v>
      </c>
      <c r="C20" s="194"/>
      <c r="D20" s="11">
        <v>435365980</v>
      </c>
      <c r="E20" s="11"/>
      <c r="F20" s="11">
        <v>313673149</v>
      </c>
      <c r="G20" s="11"/>
      <c r="H20" s="11">
        <v>42558600</v>
      </c>
      <c r="I20" s="11"/>
      <c r="J20" s="11">
        <v>32977314</v>
      </c>
    </row>
    <row r="21" spans="1:10" ht="20.100000000000001" customHeight="1">
      <c r="A21" s="4" t="s">
        <v>148</v>
      </c>
      <c r="B21" s="194">
        <v>43</v>
      </c>
      <c r="C21" s="194"/>
      <c r="D21" s="11">
        <v>5676630</v>
      </c>
      <c r="E21" s="11"/>
      <c r="F21" s="11">
        <v>9656629</v>
      </c>
      <c r="G21" s="11"/>
      <c r="H21" s="11">
        <v>1536619</v>
      </c>
      <c r="I21" s="13"/>
      <c r="J21" s="11">
        <v>4512292</v>
      </c>
    </row>
    <row r="22" spans="1:10" ht="20.100000000000001" customHeight="1">
      <c r="A22" s="4" t="s">
        <v>149</v>
      </c>
      <c r="B22" s="27" t="s">
        <v>153</v>
      </c>
      <c r="C22" s="194"/>
      <c r="D22" s="11">
        <v>145577922</v>
      </c>
      <c r="E22" s="11"/>
      <c r="F22" s="11">
        <v>278548556</v>
      </c>
      <c r="G22" s="11"/>
      <c r="H22" s="11">
        <v>105587284</v>
      </c>
      <c r="I22" s="11"/>
      <c r="J22" s="11">
        <v>188632267</v>
      </c>
    </row>
    <row r="23" spans="1:10" ht="20.100000000000001" customHeight="1">
      <c r="A23" s="4" t="s">
        <v>150</v>
      </c>
      <c r="B23" s="189">
        <v>14</v>
      </c>
      <c r="C23" s="194"/>
      <c r="D23" s="11">
        <v>0</v>
      </c>
      <c r="E23" s="11"/>
      <c r="F23" s="11">
        <v>0</v>
      </c>
      <c r="G23" s="11"/>
      <c r="H23" s="11">
        <v>936000000</v>
      </c>
      <c r="I23" s="11"/>
      <c r="J23" s="11">
        <v>91931823</v>
      </c>
    </row>
    <row r="24" spans="1:10" ht="20.100000000000001" customHeight="1">
      <c r="A24" s="4" t="s">
        <v>110</v>
      </c>
      <c r="B24" s="189" t="s">
        <v>154</v>
      </c>
      <c r="C24" s="194"/>
      <c r="D24" s="11">
        <v>97155920</v>
      </c>
      <c r="E24" s="11"/>
      <c r="F24" s="11">
        <v>990936084</v>
      </c>
      <c r="G24" s="11"/>
      <c r="H24" s="11">
        <v>23140214</v>
      </c>
      <c r="I24" s="11"/>
      <c r="J24" s="11">
        <v>241792839</v>
      </c>
    </row>
    <row r="25" spans="1:10" ht="20.100000000000001" customHeight="1">
      <c r="A25" s="4" t="s">
        <v>151</v>
      </c>
      <c r="B25" s="27"/>
      <c r="C25" s="194"/>
      <c r="D25" s="11">
        <v>30351697</v>
      </c>
      <c r="E25" s="11"/>
      <c r="F25" s="11">
        <v>0</v>
      </c>
      <c r="G25" s="11"/>
      <c r="H25" s="11">
        <v>49695146</v>
      </c>
      <c r="I25" s="11"/>
      <c r="J25" s="11">
        <v>331636057</v>
      </c>
    </row>
    <row r="26" spans="1:10" ht="20.100000000000001" customHeight="1">
      <c r="A26" s="4" t="s">
        <v>64</v>
      </c>
      <c r="B26" s="194">
        <v>46</v>
      </c>
      <c r="C26" s="194"/>
      <c r="D26" s="11">
        <v>195947694</v>
      </c>
      <c r="E26" s="11"/>
      <c r="F26" s="11">
        <v>17937943</v>
      </c>
      <c r="G26" s="11"/>
      <c r="H26" s="11">
        <v>175878157</v>
      </c>
      <c r="I26" s="11"/>
      <c r="J26" s="11">
        <v>5377629</v>
      </c>
    </row>
    <row r="27" spans="1:10" ht="20.100000000000001" customHeight="1">
      <c r="A27" s="4" t="s">
        <v>65</v>
      </c>
      <c r="B27" s="194">
        <v>47</v>
      </c>
      <c r="C27" s="194"/>
      <c r="D27" s="11">
        <v>50167714</v>
      </c>
      <c r="E27" s="18"/>
      <c r="F27" s="11">
        <v>39797069</v>
      </c>
      <c r="G27" s="18"/>
      <c r="H27" s="11">
        <v>15218484</v>
      </c>
      <c r="I27" s="18"/>
      <c r="J27" s="11">
        <v>7938438</v>
      </c>
    </row>
    <row r="28" spans="1:10" ht="20.100000000000001" customHeight="1">
      <c r="A28" s="5" t="s">
        <v>66</v>
      </c>
      <c r="B28" s="194"/>
      <c r="C28" s="194"/>
      <c r="D28" s="14">
        <f>SUM(D20:D27)</f>
        <v>960243557</v>
      </c>
      <c r="E28" s="16"/>
      <c r="F28" s="14">
        <f>SUM(F20:F27)</f>
        <v>1650549430</v>
      </c>
      <c r="G28" s="16"/>
      <c r="H28" s="14">
        <f>SUM(H20:H27)</f>
        <v>1349614504</v>
      </c>
      <c r="I28" s="16"/>
      <c r="J28" s="14">
        <f>SUM(J20:J27)</f>
        <v>904798659</v>
      </c>
    </row>
    <row r="29" spans="1:10" ht="20.100000000000001" customHeight="1">
      <c r="A29" s="5" t="s">
        <v>207</v>
      </c>
      <c r="B29" s="194"/>
      <c r="C29" s="194"/>
      <c r="D29" s="28">
        <f>+D17-D28</f>
        <v>-250260480</v>
      </c>
      <c r="E29" s="16"/>
      <c r="F29" s="28">
        <f>+F17-F28</f>
        <v>-1168368591</v>
      </c>
      <c r="G29" s="16"/>
      <c r="H29" s="28">
        <f>+H17-H28</f>
        <v>-957378392</v>
      </c>
      <c r="I29" s="16"/>
      <c r="J29" s="28">
        <f>+J17-J28</f>
        <v>-685212964</v>
      </c>
    </row>
    <row r="30" spans="1:10" ht="20.100000000000001" customHeight="1">
      <c r="A30" s="4" t="s">
        <v>67</v>
      </c>
      <c r="B30" s="194" t="s">
        <v>155</v>
      </c>
      <c r="C30" s="194"/>
      <c r="D30" s="18">
        <v>0</v>
      </c>
      <c r="E30" s="18"/>
      <c r="F30" s="18">
        <v>0</v>
      </c>
      <c r="G30" s="18"/>
      <c r="H30" s="18">
        <v>0</v>
      </c>
      <c r="I30" s="18"/>
      <c r="J30" s="18">
        <v>0</v>
      </c>
    </row>
    <row r="31" spans="1:10" ht="20.100000000000001" customHeight="1" thickBot="1">
      <c r="A31" s="5" t="s">
        <v>208</v>
      </c>
      <c r="B31" s="194"/>
      <c r="C31" s="194"/>
      <c r="D31" s="29">
        <f>+D29-D30</f>
        <v>-250260480</v>
      </c>
      <c r="E31" s="16"/>
      <c r="F31" s="29">
        <f>+F29-F30</f>
        <v>-1168368591</v>
      </c>
      <c r="G31" s="16"/>
      <c r="H31" s="29">
        <f>+H29-H30</f>
        <v>-957378392</v>
      </c>
      <c r="I31" s="16"/>
      <c r="J31" s="29">
        <f>+J29-J30</f>
        <v>-685212964</v>
      </c>
    </row>
    <row r="32" spans="1:10" ht="20.100000000000001" customHeight="1" thickTop="1">
      <c r="A32" s="5"/>
      <c r="B32" s="194"/>
      <c r="C32" s="194"/>
      <c r="D32" s="16"/>
      <c r="E32" s="16"/>
      <c r="F32" s="16"/>
      <c r="G32" s="16"/>
      <c r="H32" s="16"/>
      <c r="I32" s="16"/>
      <c r="J32" s="16"/>
    </row>
    <row r="33" spans="1:15" ht="20.100000000000001" customHeight="1">
      <c r="A33" s="5" t="s">
        <v>68</v>
      </c>
      <c r="B33" s="194"/>
      <c r="C33" s="194"/>
      <c r="D33" s="16"/>
      <c r="E33" s="16"/>
      <c r="F33" s="16"/>
      <c r="G33" s="16"/>
      <c r="H33" s="16"/>
      <c r="I33" s="16"/>
      <c r="J33" s="16"/>
      <c r="O33" s="99" t="s">
        <v>156</v>
      </c>
    </row>
    <row r="34" spans="1:15" ht="20.100000000000001" customHeight="1">
      <c r="A34" s="9" t="s">
        <v>209</v>
      </c>
      <c r="B34" s="194"/>
      <c r="C34" s="194"/>
      <c r="D34" s="16"/>
      <c r="E34" s="16"/>
      <c r="F34" s="16"/>
      <c r="G34" s="16"/>
      <c r="H34" s="16"/>
      <c r="I34" s="16"/>
      <c r="J34" s="16"/>
      <c r="M34" s="99" t="s">
        <v>158</v>
      </c>
    </row>
    <row r="35" spans="1:15" ht="20.100000000000001" customHeight="1">
      <c r="A35" s="4" t="s">
        <v>159</v>
      </c>
      <c r="B35" s="194">
        <v>35</v>
      </c>
      <c r="C35" s="194"/>
      <c r="D35" s="23">
        <v>275372</v>
      </c>
      <c r="E35" s="18"/>
      <c r="F35" s="23">
        <v>20633415</v>
      </c>
      <c r="G35" s="18"/>
      <c r="H35" s="23">
        <v>0</v>
      </c>
      <c r="I35" s="18"/>
      <c r="J35" s="23">
        <v>18517286</v>
      </c>
    </row>
    <row r="36" spans="1:15" ht="20.100000000000001" customHeight="1">
      <c r="A36" s="4" t="s">
        <v>157</v>
      </c>
      <c r="B36" s="194"/>
      <c r="C36" s="194"/>
      <c r="D36" s="30">
        <f>SUM(D35)</f>
        <v>275372</v>
      </c>
      <c r="E36" s="18"/>
      <c r="F36" s="30">
        <f>SUM(F35)</f>
        <v>20633415</v>
      </c>
      <c r="G36" s="18"/>
      <c r="H36" s="30">
        <f>SUM(H35)</f>
        <v>0</v>
      </c>
      <c r="I36" s="18"/>
      <c r="J36" s="30">
        <f>SUM(J35)</f>
        <v>18517286</v>
      </c>
    </row>
    <row r="37" spans="1:15" ht="20.100000000000001" customHeight="1">
      <c r="A37" s="5"/>
      <c r="B37" s="194"/>
      <c r="C37" s="194"/>
      <c r="D37" s="18"/>
      <c r="E37" s="18"/>
      <c r="F37" s="18"/>
      <c r="G37" s="18"/>
      <c r="H37" s="18"/>
      <c r="I37" s="18"/>
      <c r="J37" s="18"/>
      <c r="M37" s="99" t="s">
        <v>156</v>
      </c>
    </row>
    <row r="38" spans="1:15" ht="20.100000000000001" customHeight="1">
      <c r="A38" s="9" t="s">
        <v>160</v>
      </c>
      <c r="B38" s="194"/>
      <c r="C38" s="194"/>
      <c r="D38" s="18"/>
      <c r="E38" s="18"/>
      <c r="F38" s="18"/>
      <c r="G38" s="18"/>
      <c r="H38" s="18"/>
      <c r="I38" s="18"/>
      <c r="J38" s="18"/>
    </row>
    <row r="39" spans="1:15" ht="20.100000000000001" customHeight="1">
      <c r="A39" s="9" t="s">
        <v>161</v>
      </c>
      <c r="B39" s="194"/>
      <c r="C39" s="194"/>
      <c r="D39" s="18"/>
      <c r="E39" s="18"/>
      <c r="F39" s="18"/>
      <c r="G39" s="18"/>
      <c r="H39" s="18"/>
      <c r="I39" s="18"/>
      <c r="J39" s="18"/>
    </row>
    <row r="40" spans="1:15" ht="20.100000000000001" customHeight="1">
      <c r="A40" s="4" t="s">
        <v>210</v>
      </c>
      <c r="B40" s="194"/>
      <c r="C40" s="194"/>
      <c r="D40" s="18"/>
      <c r="E40" s="18"/>
      <c r="F40" s="18"/>
      <c r="G40" s="18"/>
      <c r="H40" s="18"/>
      <c r="I40" s="18"/>
      <c r="J40" s="18"/>
    </row>
    <row r="41" spans="1:15" ht="20.100000000000001" customHeight="1">
      <c r="A41" s="4" t="s">
        <v>69</v>
      </c>
      <c r="B41" s="194">
        <v>13</v>
      </c>
      <c r="C41" s="194"/>
      <c r="D41" s="23">
        <v>154000</v>
      </c>
      <c r="E41" s="18"/>
      <c r="F41" s="23">
        <v>90750</v>
      </c>
      <c r="G41" s="18"/>
      <c r="H41" s="23">
        <v>154000</v>
      </c>
      <c r="I41" s="18"/>
      <c r="J41" s="23">
        <v>90750</v>
      </c>
    </row>
    <row r="42" spans="1:15" ht="20.100000000000001" customHeight="1">
      <c r="A42" s="4" t="s">
        <v>162</v>
      </c>
      <c r="B42" s="194"/>
      <c r="C42" s="194"/>
      <c r="D42" s="23">
        <f>SUM(D41)</f>
        <v>154000</v>
      </c>
      <c r="E42" s="18"/>
      <c r="F42" s="23">
        <f>SUM(F41)</f>
        <v>90750</v>
      </c>
      <c r="G42" s="18"/>
      <c r="H42" s="23">
        <f>SUM(H41)</f>
        <v>154000</v>
      </c>
      <c r="I42" s="18"/>
      <c r="J42" s="23">
        <f>SUM(J41)</f>
        <v>90750</v>
      </c>
    </row>
    <row r="43" spans="1:15" ht="20.100000000000001" customHeight="1">
      <c r="A43" s="4" t="s">
        <v>211</v>
      </c>
      <c r="B43" s="194"/>
      <c r="C43" s="194"/>
      <c r="D43" s="18"/>
      <c r="E43" s="18"/>
      <c r="F43" s="18"/>
      <c r="G43" s="18"/>
      <c r="H43" s="18"/>
      <c r="I43" s="18"/>
      <c r="J43" s="18"/>
    </row>
    <row r="44" spans="1:15" ht="20.100000000000001" customHeight="1">
      <c r="A44" s="5" t="s">
        <v>97</v>
      </c>
      <c r="B44" s="194"/>
      <c r="C44" s="194"/>
      <c r="D44" s="31">
        <f>SUM(D36+D42)</f>
        <v>429372</v>
      </c>
      <c r="E44" s="16"/>
      <c r="F44" s="31">
        <f>SUM(F36+F42)</f>
        <v>20724165</v>
      </c>
      <c r="G44" s="16"/>
      <c r="H44" s="31">
        <f>SUM(H36+H42)</f>
        <v>154000</v>
      </c>
      <c r="I44" s="16"/>
      <c r="J44" s="31">
        <f>SUM(J36+J42)</f>
        <v>18608036</v>
      </c>
    </row>
    <row r="45" spans="1:15" ht="7.5" customHeight="1">
      <c r="A45" s="5"/>
      <c r="B45" s="194"/>
      <c r="C45" s="194"/>
      <c r="D45" s="16"/>
      <c r="E45" s="16"/>
      <c r="F45" s="16"/>
      <c r="G45" s="16"/>
      <c r="H45" s="16"/>
      <c r="I45" s="16"/>
      <c r="J45" s="16"/>
    </row>
    <row r="46" spans="1:15" ht="20.100000000000001" customHeight="1" thickBot="1">
      <c r="A46" s="5" t="s">
        <v>212</v>
      </c>
      <c r="B46" s="194"/>
      <c r="C46" s="194"/>
      <c r="D46" s="19">
        <f>SUM(D44+D31)</f>
        <v>-249831108</v>
      </c>
      <c r="E46" s="16"/>
      <c r="F46" s="19">
        <f>SUM(F44+F31)</f>
        <v>-1147644426</v>
      </c>
      <c r="G46" s="16"/>
      <c r="H46" s="19">
        <f>SUM(H44+H31)</f>
        <v>-957224392</v>
      </c>
      <c r="I46" s="16"/>
      <c r="J46" s="19">
        <f>SUM(J44+J31)</f>
        <v>-666604928</v>
      </c>
    </row>
    <row r="47" spans="1:15" ht="20.100000000000001" customHeight="1" thickTop="1">
      <c r="A47" s="1" t="s">
        <v>0</v>
      </c>
      <c r="B47" s="10"/>
      <c r="C47" s="10"/>
      <c r="D47" s="24"/>
      <c r="E47" s="10"/>
      <c r="F47" s="24"/>
      <c r="G47" s="25"/>
      <c r="H47" s="24"/>
      <c r="I47" s="25"/>
      <c r="J47" s="24"/>
    </row>
    <row r="48" spans="1:15" ht="20.100000000000001" customHeight="1">
      <c r="A48" s="3" t="s">
        <v>51</v>
      </c>
      <c r="B48" s="10"/>
      <c r="C48" s="10"/>
      <c r="D48" s="10"/>
      <c r="E48" s="10"/>
      <c r="F48" s="10"/>
      <c r="G48" s="10"/>
      <c r="H48" s="10"/>
      <c r="I48" s="10"/>
      <c r="J48" s="10"/>
    </row>
    <row r="49" spans="1:10" ht="20.100000000000001" customHeight="1">
      <c r="A49" s="3" t="s">
        <v>163</v>
      </c>
      <c r="B49" s="10"/>
      <c r="C49" s="10"/>
      <c r="D49" s="10"/>
      <c r="E49" s="10"/>
      <c r="F49" s="10"/>
      <c r="G49" s="10"/>
      <c r="H49" s="10"/>
      <c r="I49" s="10"/>
      <c r="J49" s="26"/>
    </row>
    <row r="50" spans="1:10" ht="20.100000000000001" customHeight="1">
      <c r="A50" s="32"/>
      <c r="B50" s="33"/>
      <c r="C50" s="33"/>
      <c r="D50" s="210" t="s">
        <v>52</v>
      </c>
      <c r="E50" s="210"/>
      <c r="F50" s="210"/>
      <c r="G50" s="2"/>
      <c r="H50" s="210" t="s">
        <v>53</v>
      </c>
      <c r="I50" s="210"/>
      <c r="J50" s="210"/>
    </row>
    <row r="51" spans="1:10" ht="20.100000000000001" customHeight="1">
      <c r="A51" s="32"/>
      <c r="B51" s="33"/>
      <c r="C51" s="33"/>
      <c r="D51" s="206" t="s">
        <v>54</v>
      </c>
      <c r="E51" s="206"/>
      <c r="F51" s="206"/>
      <c r="G51" s="195"/>
      <c r="H51" s="206" t="s">
        <v>55</v>
      </c>
      <c r="I51" s="206"/>
      <c r="J51" s="206"/>
    </row>
    <row r="52" spans="1:10" ht="20.100000000000001" customHeight="1">
      <c r="A52" s="32"/>
      <c r="B52" s="196" t="s">
        <v>5</v>
      </c>
      <c r="C52" s="196"/>
      <c r="D52" s="7">
        <v>2018</v>
      </c>
      <c r="E52" s="7"/>
      <c r="F52" s="7">
        <v>2017</v>
      </c>
      <c r="G52" s="7"/>
      <c r="H52" s="7">
        <v>2018</v>
      </c>
      <c r="I52" s="7"/>
      <c r="J52" s="7">
        <v>2017</v>
      </c>
    </row>
    <row r="53" spans="1:10" ht="20.100000000000001" customHeight="1">
      <c r="A53" s="32"/>
      <c r="B53" s="196"/>
      <c r="C53" s="196"/>
      <c r="D53" s="7"/>
      <c r="E53" s="7"/>
      <c r="F53" s="7" t="s">
        <v>129</v>
      </c>
      <c r="G53" s="7"/>
      <c r="H53" s="7"/>
      <c r="I53" s="7"/>
      <c r="J53" s="7" t="s">
        <v>129</v>
      </c>
    </row>
    <row r="54" spans="1:10" ht="20.100000000000001" customHeight="1">
      <c r="A54" s="32"/>
      <c r="B54" s="196"/>
      <c r="C54" s="196"/>
      <c r="D54" s="207" t="s">
        <v>6</v>
      </c>
      <c r="E54" s="207"/>
      <c r="F54" s="207"/>
      <c r="G54" s="207"/>
      <c r="H54" s="207"/>
      <c r="I54" s="207"/>
      <c r="J54" s="207"/>
    </row>
    <row r="55" spans="1:10" ht="20.100000000000001" customHeight="1">
      <c r="A55" s="32"/>
      <c r="B55" s="196"/>
      <c r="C55" s="196"/>
      <c r="D55" s="33"/>
      <c r="E55" s="33"/>
      <c r="F55" s="33"/>
      <c r="G55" s="37"/>
      <c r="H55" s="33"/>
      <c r="I55" s="33"/>
      <c r="J55" s="33"/>
    </row>
    <row r="56" spans="1:10" ht="20.100000000000001" customHeight="1">
      <c r="A56" s="3" t="s">
        <v>71</v>
      </c>
      <c r="B56" s="38"/>
      <c r="C56" s="38"/>
      <c r="D56" s="39"/>
      <c r="E56" s="40"/>
      <c r="F56" s="39"/>
      <c r="G56" s="40"/>
      <c r="H56" s="39"/>
      <c r="I56" s="40"/>
      <c r="J56" s="39"/>
    </row>
    <row r="57" spans="1:10" ht="20.100000000000001" customHeight="1">
      <c r="A57" s="32" t="s">
        <v>213</v>
      </c>
      <c r="B57" s="38"/>
      <c r="C57" s="38"/>
      <c r="D57" s="90">
        <f>D59-D58</f>
        <v>-232926578</v>
      </c>
      <c r="E57" s="90"/>
      <c r="F57" s="90">
        <f>F59-F58</f>
        <v>-841983007</v>
      </c>
      <c r="G57" s="90"/>
      <c r="H57" s="90">
        <f>H59-H58</f>
        <v>-957378392</v>
      </c>
      <c r="I57" s="90"/>
      <c r="J57" s="90">
        <f>J59-J58</f>
        <v>-685212964</v>
      </c>
    </row>
    <row r="58" spans="1:10" ht="20.100000000000001" customHeight="1">
      <c r="A58" s="32" t="s">
        <v>72</v>
      </c>
      <c r="B58" s="196"/>
      <c r="C58" s="196"/>
      <c r="D58" s="41">
        <v>-17333902</v>
      </c>
      <c r="E58" s="20"/>
      <c r="F58" s="41">
        <v>-326385584</v>
      </c>
      <c r="G58" s="20"/>
      <c r="H58" s="41">
        <v>0</v>
      </c>
      <c r="I58" s="20"/>
      <c r="J58" s="41">
        <v>0</v>
      </c>
    </row>
    <row r="59" spans="1:10" ht="20.100000000000001" customHeight="1" thickBot="1">
      <c r="A59" s="3" t="s">
        <v>285</v>
      </c>
      <c r="B59" s="196"/>
      <c r="C59" s="196"/>
      <c r="D59" s="42">
        <f>+D31</f>
        <v>-250260480</v>
      </c>
      <c r="E59" s="43"/>
      <c r="F59" s="42">
        <f>+F31</f>
        <v>-1168368591</v>
      </c>
      <c r="G59" s="43"/>
      <c r="H59" s="42">
        <f>+H31</f>
        <v>-957378392</v>
      </c>
      <c r="I59" s="43"/>
      <c r="J59" s="42">
        <f>+J31</f>
        <v>-685212964</v>
      </c>
    </row>
    <row r="60" spans="1:10" ht="20.100000000000001" customHeight="1" thickTop="1">
      <c r="A60" s="3"/>
      <c r="B60" s="196"/>
      <c r="C60" s="196"/>
      <c r="D60" s="44"/>
      <c r="E60" s="20"/>
      <c r="F60" s="44"/>
      <c r="G60" s="20"/>
      <c r="H60" s="44"/>
      <c r="I60" s="20"/>
      <c r="J60" s="44"/>
    </row>
    <row r="61" spans="1:10" ht="20.100000000000001" customHeight="1">
      <c r="A61" s="3" t="s">
        <v>73</v>
      </c>
      <c r="B61" s="38"/>
      <c r="C61" s="38"/>
      <c r="D61" s="39"/>
      <c r="E61" s="40"/>
      <c r="F61" s="39"/>
      <c r="G61" s="40"/>
      <c r="H61" s="39"/>
      <c r="I61" s="40"/>
      <c r="J61" s="39"/>
    </row>
    <row r="62" spans="1:10" ht="20.100000000000001" customHeight="1">
      <c r="A62" s="32" t="s">
        <v>213</v>
      </c>
      <c r="B62" s="38"/>
      <c r="C62" s="38"/>
      <c r="D62" s="20">
        <f>D64-D63</f>
        <v>-232497206</v>
      </c>
      <c r="E62" s="20"/>
      <c r="F62" s="20">
        <f>F64-F63</f>
        <v>-821258842</v>
      </c>
      <c r="G62" s="20"/>
      <c r="H62" s="20">
        <f>H64-H63</f>
        <v>-957224392</v>
      </c>
      <c r="I62" s="20"/>
      <c r="J62" s="20">
        <f>J64-J63</f>
        <v>-666604928</v>
      </c>
    </row>
    <row r="63" spans="1:10" ht="20.100000000000001" customHeight="1">
      <c r="A63" s="32" t="s">
        <v>72</v>
      </c>
      <c r="B63" s="196"/>
      <c r="C63" s="196"/>
      <c r="D63" s="41">
        <v>-17333902</v>
      </c>
      <c r="E63" s="20"/>
      <c r="F63" s="41">
        <v>-326385584</v>
      </c>
      <c r="G63" s="20"/>
      <c r="H63" s="41">
        <v>0</v>
      </c>
      <c r="I63" s="20"/>
      <c r="J63" s="41">
        <v>0</v>
      </c>
    </row>
    <row r="64" spans="1:10" ht="20.100000000000001" customHeight="1" thickBot="1">
      <c r="A64" s="3" t="s">
        <v>70</v>
      </c>
      <c r="B64" s="196"/>
      <c r="C64" s="196"/>
      <c r="D64" s="42">
        <f>+D46</f>
        <v>-249831108</v>
      </c>
      <c r="E64" s="43"/>
      <c r="F64" s="42">
        <f>+F46</f>
        <v>-1147644426</v>
      </c>
      <c r="G64" s="43"/>
      <c r="H64" s="42">
        <f>+H46</f>
        <v>-957224392</v>
      </c>
      <c r="I64" s="43"/>
      <c r="J64" s="42">
        <f>+J46</f>
        <v>-666604928</v>
      </c>
    </row>
    <row r="65" spans="1:10" ht="20.100000000000001" customHeight="1" thickTop="1">
      <c r="A65" s="3"/>
      <c r="B65" s="196"/>
      <c r="C65" s="196"/>
      <c r="D65" s="45"/>
      <c r="E65" s="43"/>
      <c r="F65" s="45"/>
      <c r="G65" s="43"/>
      <c r="H65" s="45"/>
      <c r="I65" s="43"/>
      <c r="J65" s="45"/>
    </row>
    <row r="66" spans="1:10" ht="20.100000000000001" customHeight="1">
      <c r="A66" s="3" t="s">
        <v>214</v>
      </c>
      <c r="B66" s="196"/>
      <c r="C66" s="196"/>
      <c r="D66" s="46"/>
      <c r="E66" s="40"/>
      <c r="F66" s="39"/>
      <c r="G66" s="40"/>
      <c r="H66" s="39"/>
      <c r="I66" s="40"/>
      <c r="J66" s="39"/>
    </row>
    <row r="67" spans="1:10" ht="20.100000000000001" customHeight="1" thickBot="1">
      <c r="A67" s="32" t="s">
        <v>74</v>
      </c>
      <c r="B67" s="196">
        <v>50</v>
      </c>
      <c r="C67" s="196"/>
      <c r="D67" s="47">
        <v>-1.1000000000000001E-3</v>
      </c>
      <c r="E67" s="48"/>
      <c r="F67" s="49">
        <v>-4.1000000000000003E-3</v>
      </c>
      <c r="G67" s="48"/>
      <c r="H67" s="50">
        <v>-4.4999999999999997E-3</v>
      </c>
      <c r="I67" s="48"/>
      <c r="J67" s="49">
        <v>-3.3999999999999998E-3</v>
      </c>
    </row>
    <row r="68" spans="1:10" ht="15.75" thickTop="1">
      <c r="A68" s="4"/>
      <c r="B68" s="10"/>
      <c r="C68" s="10"/>
      <c r="D68" s="10"/>
      <c r="E68" s="10"/>
      <c r="F68" s="10"/>
      <c r="G68" s="10"/>
      <c r="H68" s="10"/>
      <c r="I68" s="10"/>
      <c r="J68" s="10"/>
    </row>
  </sheetData>
  <sheetProtection password="F7ED" sheet="1" objects="1" scenarios="1"/>
  <mergeCells count="10">
    <mergeCell ref="D51:F51"/>
    <mergeCell ref="H51:J51"/>
    <mergeCell ref="D54:J54"/>
    <mergeCell ref="D4:F4"/>
    <mergeCell ref="H4:J4"/>
    <mergeCell ref="D5:F5"/>
    <mergeCell ref="H5:J5"/>
    <mergeCell ref="D8:J8"/>
    <mergeCell ref="D50:F50"/>
    <mergeCell ref="H50:J50"/>
  </mergeCells>
  <pageMargins left="0.51181102362204722" right="0.15748031496062992" top="0.70866141732283472" bottom="0.39370078740157483" header="0.31496062992125984" footer="0.31496062992125984"/>
  <pageSetup paperSize="9" scale="80" firstPageNumber="10" orientation="portrait" useFirstPageNumber="1" r:id="rId1"/>
  <headerFooter>
    <oddFooter>&amp;L&amp;"Times New Roman,Regular"The accompanying notes are an integral part of these financial statements.&amp;R&amp;"Times New Roman,Regular"&amp;P</oddFooter>
  </headerFooter>
  <rowBreaks count="1" manualBreakCount="1">
    <brk id="46" max="9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W70"/>
  <sheetViews>
    <sheetView view="pageBreakPreview" topLeftCell="A41" zoomScale="80" zoomScaleNormal="80" zoomScaleSheetLayoutView="80" workbookViewId="0">
      <selection activeCell="B52" sqref="B52"/>
    </sheetView>
  </sheetViews>
  <sheetFormatPr defaultColWidth="9" defaultRowHeight="15"/>
  <cols>
    <col min="1" max="1" width="2.5703125" style="139" customWidth="1"/>
    <col min="2" max="2" width="43.42578125" style="139" customWidth="1"/>
    <col min="3" max="3" width="4.7109375" style="139" bestFit="1" customWidth="1"/>
    <col min="4" max="4" width="1.140625" style="139" customWidth="1"/>
    <col min="5" max="5" width="15.140625" style="139" customWidth="1"/>
    <col min="6" max="6" width="1.140625" style="139" customWidth="1"/>
    <col min="7" max="7" width="15" style="139" customWidth="1"/>
    <col min="8" max="8" width="1.140625" style="139" customWidth="1"/>
    <col min="9" max="9" width="13.5703125" style="139" customWidth="1"/>
    <col min="10" max="10" width="1.140625" style="139" customWidth="1"/>
    <col min="11" max="11" width="14.140625" style="139" customWidth="1"/>
    <col min="12" max="12" width="1.140625" style="139" customWidth="1"/>
    <col min="13" max="13" width="12" style="139" bestFit="1" customWidth="1"/>
    <col min="14" max="14" width="1.140625" style="139" customWidth="1"/>
    <col min="15" max="15" width="16" style="139" customWidth="1"/>
    <col min="16" max="16" width="1.140625" style="139" customWidth="1"/>
    <col min="17" max="17" width="16.85546875" style="139" bestFit="1" customWidth="1"/>
    <col min="18" max="18" width="1.140625" style="139" customWidth="1"/>
    <col min="19" max="19" width="14.7109375" style="139" customWidth="1"/>
    <col min="20" max="20" width="1.140625" style="139" customWidth="1"/>
    <col min="21" max="21" width="14.5703125" style="139" customWidth="1"/>
    <col min="22" max="22" width="1.140625" style="139" customWidth="1"/>
    <col min="23" max="23" width="16.140625" style="139" customWidth="1"/>
    <col min="24" max="16384" width="9" style="139"/>
  </cols>
  <sheetData>
    <row r="1" spans="1:23" ht="18" customHeight="1">
      <c r="A1" s="3" t="s">
        <v>0</v>
      </c>
      <c r="B1" s="3"/>
      <c r="C1" s="100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3"/>
    </row>
    <row r="2" spans="1:23" ht="18" customHeight="1">
      <c r="A2" s="3" t="s">
        <v>75</v>
      </c>
      <c r="B2" s="3"/>
      <c r="C2" s="100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3"/>
    </row>
    <row r="3" spans="1:23" ht="18" customHeight="1">
      <c r="A3" s="3" t="s">
        <v>163</v>
      </c>
      <c r="B3" s="3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3"/>
    </row>
    <row r="4" spans="1:23" ht="18" customHeight="1">
      <c r="A4" s="3"/>
      <c r="B4" s="3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</row>
    <row r="5" spans="1:23" ht="18" customHeight="1">
      <c r="A5" s="101"/>
      <c r="B5" s="101"/>
      <c r="C5" s="100"/>
      <c r="D5" s="102"/>
      <c r="E5" s="206" t="s">
        <v>2</v>
      </c>
      <c r="F5" s="206"/>
      <c r="G5" s="206"/>
      <c r="H5" s="206"/>
      <c r="I5" s="206"/>
      <c r="J5" s="206"/>
      <c r="K5" s="206"/>
      <c r="L5" s="206"/>
      <c r="M5" s="206"/>
      <c r="N5" s="206"/>
      <c r="O5" s="206"/>
      <c r="P5" s="206"/>
      <c r="Q5" s="206"/>
      <c r="R5" s="206"/>
      <c r="S5" s="206"/>
      <c r="T5" s="206"/>
      <c r="U5" s="206"/>
      <c r="V5" s="206"/>
      <c r="W5" s="206"/>
    </row>
    <row r="6" spans="1:23" ht="18" customHeight="1">
      <c r="A6" s="101"/>
      <c r="B6" s="101"/>
      <c r="C6" s="100"/>
      <c r="D6" s="102"/>
      <c r="E6" s="102"/>
      <c r="F6" s="102"/>
      <c r="G6" s="102"/>
      <c r="H6" s="102"/>
      <c r="I6" s="105" t="s">
        <v>272</v>
      </c>
      <c r="J6" s="103"/>
      <c r="K6" s="106" t="s">
        <v>218</v>
      </c>
      <c r="L6" s="103"/>
      <c r="P6" s="103"/>
      <c r="Q6" s="36" t="s">
        <v>277</v>
      </c>
      <c r="R6" s="103"/>
      <c r="S6" s="103"/>
      <c r="T6" s="103"/>
      <c r="U6" s="103"/>
      <c r="V6" s="103"/>
      <c r="W6" s="103"/>
    </row>
    <row r="7" spans="1:23" ht="18" customHeight="1">
      <c r="A7" s="101"/>
      <c r="B7" s="101"/>
      <c r="F7" s="104"/>
      <c r="H7" s="104"/>
      <c r="I7" s="106" t="s">
        <v>273</v>
      </c>
      <c r="J7" s="106"/>
      <c r="K7" s="105" t="s">
        <v>219</v>
      </c>
      <c r="L7" s="106"/>
      <c r="M7" s="212" t="s">
        <v>76</v>
      </c>
      <c r="N7" s="212"/>
      <c r="O7" s="212"/>
      <c r="P7" s="104"/>
      <c r="Q7" s="36" t="s">
        <v>278</v>
      </c>
      <c r="R7" s="106"/>
      <c r="S7" s="106" t="s">
        <v>79</v>
      </c>
    </row>
    <row r="8" spans="1:23" ht="18" customHeight="1">
      <c r="A8" s="101"/>
      <c r="B8" s="101"/>
      <c r="C8" s="107"/>
      <c r="D8" s="196"/>
      <c r="E8" s="108" t="s">
        <v>77</v>
      </c>
      <c r="F8" s="109"/>
      <c r="G8" s="106" t="s">
        <v>221</v>
      </c>
      <c r="H8" s="105"/>
      <c r="I8" s="106" t="s">
        <v>274</v>
      </c>
      <c r="J8" s="105"/>
      <c r="K8" s="105" t="s">
        <v>275</v>
      </c>
      <c r="L8" s="105"/>
      <c r="M8" s="105"/>
      <c r="N8" s="105"/>
      <c r="O8" s="105" t="s">
        <v>287</v>
      </c>
      <c r="P8" s="109"/>
      <c r="Q8" s="110" t="s">
        <v>172</v>
      </c>
      <c r="R8" s="105"/>
      <c r="S8" s="106" t="s">
        <v>170</v>
      </c>
      <c r="T8" s="106"/>
      <c r="U8" s="102"/>
      <c r="V8" s="104"/>
      <c r="W8" s="33" t="s">
        <v>171</v>
      </c>
    </row>
    <row r="9" spans="1:23" ht="18" customHeight="1">
      <c r="A9" s="101"/>
      <c r="B9" s="101"/>
      <c r="C9" s="107"/>
      <c r="D9" s="196"/>
      <c r="E9" s="111" t="s">
        <v>217</v>
      </c>
      <c r="F9" s="104"/>
      <c r="G9" s="105" t="s">
        <v>80</v>
      </c>
      <c r="H9" s="106"/>
      <c r="I9" s="106" t="s">
        <v>85</v>
      </c>
      <c r="J9" s="106"/>
      <c r="K9" s="106" t="s">
        <v>276</v>
      </c>
      <c r="L9" s="106"/>
      <c r="N9" s="106"/>
      <c r="O9" s="106" t="s">
        <v>169</v>
      </c>
      <c r="P9" s="104"/>
      <c r="Q9" s="106" t="s">
        <v>167</v>
      </c>
      <c r="R9" s="106"/>
      <c r="S9" s="106" t="s">
        <v>222</v>
      </c>
      <c r="T9" s="105"/>
      <c r="U9" s="36" t="s">
        <v>82</v>
      </c>
      <c r="V9" s="109"/>
      <c r="W9" s="36" t="s">
        <v>172</v>
      </c>
    </row>
    <row r="10" spans="1:23" ht="18" customHeight="1">
      <c r="A10" s="101"/>
      <c r="B10" s="101"/>
      <c r="C10" s="112" t="s">
        <v>5</v>
      </c>
      <c r="D10" s="196"/>
      <c r="E10" s="108" t="s">
        <v>83</v>
      </c>
      <c r="F10" s="104"/>
      <c r="G10" s="106" t="s">
        <v>84</v>
      </c>
      <c r="H10" s="106"/>
      <c r="I10" s="106" t="s">
        <v>84</v>
      </c>
      <c r="J10" s="106"/>
      <c r="K10" s="106" t="s">
        <v>220</v>
      </c>
      <c r="L10" s="106"/>
      <c r="M10" s="36" t="s">
        <v>86</v>
      </c>
      <c r="N10" s="106"/>
      <c r="O10" s="106" t="s">
        <v>129</v>
      </c>
      <c r="P10" s="104"/>
      <c r="Q10" s="105" t="s">
        <v>168</v>
      </c>
      <c r="R10" s="106"/>
      <c r="S10" s="105" t="s">
        <v>223</v>
      </c>
      <c r="T10" s="106"/>
      <c r="U10" s="36" t="s">
        <v>87</v>
      </c>
      <c r="V10" s="104"/>
      <c r="W10" s="106" t="s">
        <v>129</v>
      </c>
    </row>
    <row r="11" spans="1:23" ht="18" customHeight="1">
      <c r="A11" s="101"/>
      <c r="B11" s="101"/>
      <c r="C11" s="196"/>
      <c r="D11" s="196"/>
      <c r="E11" s="211" t="s">
        <v>6</v>
      </c>
      <c r="F11" s="211"/>
      <c r="G11" s="211"/>
      <c r="H11" s="211"/>
      <c r="I11" s="211"/>
      <c r="J11" s="211"/>
      <c r="K11" s="211"/>
      <c r="L11" s="211"/>
      <c r="M11" s="211"/>
      <c r="N11" s="211"/>
      <c r="O11" s="211"/>
      <c r="P11" s="211"/>
      <c r="Q11" s="211"/>
      <c r="R11" s="211"/>
      <c r="S11" s="211"/>
      <c r="T11" s="211"/>
      <c r="U11" s="211"/>
      <c r="V11" s="211"/>
      <c r="W11" s="211"/>
    </row>
    <row r="12" spans="1:23" ht="18" customHeight="1">
      <c r="A12" s="3" t="s">
        <v>215</v>
      </c>
      <c r="B12" s="3"/>
      <c r="C12" s="113"/>
      <c r="D12" s="114"/>
      <c r="E12" s="115">
        <v>2034465988</v>
      </c>
      <c r="F12" s="116"/>
      <c r="G12" s="115">
        <v>1305308722</v>
      </c>
      <c r="H12" s="115"/>
      <c r="I12" s="115">
        <v>464905198</v>
      </c>
      <c r="J12" s="116"/>
      <c r="K12" s="116">
        <v>-46925635</v>
      </c>
      <c r="L12" s="116"/>
      <c r="M12" s="115">
        <v>2095975</v>
      </c>
      <c r="N12" s="116"/>
      <c r="O12" s="115">
        <v>-1823906464</v>
      </c>
      <c r="P12" s="116"/>
      <c r="Q12" s="115">
        <v>966750</v>
      </c>
      <c r="R12" s="115"/>
      <c r="S12" s="115">
        <f>SUM(E12:Q12)</f>
        <v>1936910534</v>
      </c>
      <c r="T12" s="115"/>
      <c r="U12" s="115">
        <v>45580870</v>
      </c>
      <c r="V12" s="116"/>
      <c r="W12" s="115">
        <f>SUM(S12:U12)</f>
        <v>1982491404</v>
      </c>
    </row>
    <row r="13" spans="1:23" ht="18" customHeight="1">
      <c r="A13" s="32" t="s">
        <v>216</v>
      </c>
      <c r="B13" s="3"/>
      <c r="C13" s="113"/>
      <c r="D13" s="114"/>
      <c r="E13" s="115"/>
      <c r="F13" s="116"/>
      <c r="G13" s="115"/>
      <c r="H13" s="115"/>
      <c r="I13" s="115"/>
      <c r="J13" s="116"/>
      <c r="K13" s="116"/>
      <c r="L13" s="116"/>
      <c r="M13" s="115"/>
      <c r="N13" s="116"/>
      <c r="O13" s="115"/>
      <c r="P13" s="116"/>
      <c r="Q13" s="115"/>
      <c r="R13" s="115"/>
      <c r="S13" s="115"/>
      <c r="T13" s="115"/>
      <c r="U13" s="115"/>
      <c r="V13" s="116"/>
      <c r="W13" s="115"/>
    </row>
    <row r="14" spans="1:23" ht="18" customHeight="1">
      <c r="B14" s="32" t="s">
        <v>286</v>
      </c>
      <c r="C14" s="196">
        <v>57</v>
      </c>
      <c r="D14" s="199"/>
      <c r="E14" s="118">
        <v>0</v>
      </c>
      <c r="F14" s="119"/>
      <c r="G14" s="118">
        <v>0</v>
      </c>
      <c r="H14" s="120"/>
      <c r="I14" s="118">
        <v>0</v>
      </c>
      <c r="J14" s="121"/>
      <c r="K14" s="118">
        <v>0</v>
      </c>
      <c r="L14" s="121"/>
      <c r="M14" s="118">
        <v>0</v>
      </c>
      <c r="N14" s="120"/>
      <c r="O14" s="118">
        <v>7189364</v>
      </c>
      <c r="P14" s="120"/>
      <c r="Q14" s="118">
        <v>0</v>
      </c>
      <c r="R14" s="120"/>
      <c r="S14" s="118">
        <f>SUM(E14:Q14)</f>
        <v>7189364</v>
      </c>
      <c r="T14" s="120"/>
      <c r="U14" s="118">
        <v>0</v>
      </c>
      <c r="V14" s="120"/>
      <c r="W14" s="118">
        <f>SUM(S14:U14)</f>
        <v>7189364</v>
      </c>
    </row>
    <row r="15" spans="1:23" ht="18" customHeight="1">
      <c r="A15" s="3" t="s">
        <v>173</v>
      </c>
      <c r="B15" s="3"/>
      <c r="C15" s="196"/>
      <c r="D15" s="199"/>
      <c r="E15" s="122">
        <f>SUM(E12:E14)</f>
        <v>2034465988</v>
      </c>
      <c r="F15" s="119"/>
      <c r="G15" s="122">
        <f>SUM(G12:G14)</f>
        <v>1305308722</v>
      </c>
      <c r="H15" s="120"/>
      <c r="I15" s="122">
        <f>SUM(I12:I14)</f>
        <v>464905198</v>
      </c>
      <c r="J15" s="121"/>
      <c r="K15" s="122">
        <f>SUM(K12:K14)</f>
        <v>-46925635</v>
      </c>
      <c r="L15" s="121"/>
      <c r="M15" s="122">
        <f>SUM(M12:M14)</f>
        <v>2095975</v>
      </c>
      <c r="N15" s="120"/>
      <c r="O15" s="122">
        <f>SUM(O12:O14)</f>
        <v>-1816717100</v>
      </c>
      <c r="P15" s="120"/>
      <c r="Q15" s="122">
        <f>SUM(Q12:Q14)</f>
        <v>966750</v>
      </c>
      <c r="R15" s="120"/>
      <c r="S15" s="122">
        <f>SUM(S12:S14)</f>
        <v>1944099898</v>
      </c>
      <c r="T15" s="120"/>
      <c r="U15" s="122">
        <f>SUM(U12:U14)</f>
        <v>45580870</v>
      </c>
      <c r="V15" s="120"/>
      <c r="W15" s="122">
        <f>SUM(W12:W14)</f>
        <v>1989680768</v>
      </c>
    </row>
    <row r="16" spans="1:23" ht="18" customHeight="1">
      <c r="A16" s="32"/>
      <c r="B16" s="3"/>
      <c r="C16" s="196"/>
      <c r="D16" s="199"/>
      <c r="E16" s="120"/>
      <c r="F16" s="119"/>
      <c r="G16" s="120"/>
      <c r="H16" s="120"/>
      <c r="I16" s="120"/>
      <c r="J16" s="121"/>
      <c r="K16" s="120"/>
      <c r="L16" s="121"/>
      <c r="M16" s="120"/>
      <c r="N16" s="120"/>
      <c r="O16" s="120"/>
      <c r="P16" s="120"/>
      <c r="Q16" s="120"/>
      <c r="R16" s="120"/>
      <c r="S16" s="120"/>
      <c r="T16" s="120"/>
      <c r="U16" s="120"/>
      <c r="V16" s="120"/>
      <c r="W16" s="120"/>
    </row>
    <row r="17" spans="1:23" ht="18" customHeight="1">
      <c r="A17" s="113" t="s">
        <v>88</v>
      </c>
      <c r="B17" s="113"/>
      <c r="C17" s="100"/>
      <c r="D17" s="102"/>
      <c r="E17" s="123"/>
      <c r="F17" s="123"/>
      <c r="G17" s="124"/>
      <c r="H17" s="124"/>
      <c r="I17" s="124"/>
      <c r="J17" s="124"/>
      <c r="K17" s="124"/>
      <c r="L17" s="124"/>
      <c r="M17" s="123"/>
      <c r="N17" s="123"/>
      <c r="O17" s="123"/>
      <c r="P17" s="123"/>
      <c r="Q17" s="123"/>
      <c r="R17" s="123"/>
      <c r="S17" s="123"/>
      <c r="T17" s="123"/>
      <c r="U17" s="123"/>
      <c r="V17" s="123"/>
      <c r="W17" s="123"/>
    </row>
    <row r="18" spans="1:23" ht="18" customHeight="1">
      <c r="A18" s="113" t="s">
        <v>89</v>
      </c>
      <c r="B18" s="113"/>
      <c r="C18" s="100"/>
      <c r="D18" s="102"/>
      <c r="E18" s="123"/>
      <c r="F18" s="123"/>
      <c r="G18" s="124"/>
      <c r="H18" s="124"/>
      <c r="I18" s="124"/>
      <c r="J18" s="124"/>
      <c r="K18" s="124"/>
      <c r="L18" s="124"/>
      <c r="M18" s="125"/>
      <c r="N18" s="124"/>
      <c r="O18" s="126"/>
      <c r="P18" s="123"/>
      <c r="Q18" s="123"/>
      <c r="R18" s="123"/>
      <c r="S18" s="123"/>
      <c r="T18" s="123"/>
      <c r="U18" s="123"/>
      <c r="V18" s="123"/>
      <c r="W18" s="123"/>
    </row>
    <row r="19" spans="1:23" ht="18" customHeight="1">
      <c r="A19" s="113" t="s">
        <v>90</v>
      </c>
      <c r="B19" s="113"/>
      <c r="C19" s="100"/>
      <c r="D19" s="102"/>
      <c r="E19" s="123"/>
      <c r="F19" s="123"/>
      <c r="G19" s="123"/>
      <c r="H19" s="123"/>
      <c r="I19" s="123"/>
      <c r="J19" s="123"/>
      <c r="K19" s="123"/>
      <c r="L19" s="123"/>
      <c r="M19" s="124"/>
      <c r="N19" s="124"/>
      <c r="O19" s="126"/>
      <c r="P19" s="123"/>
      <c r="Q19" s="123"/>
      <c r="R19" s="123"/>
      <c r="S19" s="123"/>
      <c r="T19" s="123"/>
      <c r="U19" s="123"/>
      <c r="V19" s="123"/>
      <c r="W19" s="123"/>
    </row>
    <row r="20" spans="1:23" ht="18" customHeight="1">
      <c r="A20" s="113" t="s">
        <v>91</v>
      </c>
      <c r="B20" s="113"/>
      <c r="C20" s="100"/>
      <c r="D20" s="102"/>
      <c r="E20" s="102"/>
      <c r="F20" s="102"/>
      <c r="G20" s="102"/>
      <c r="H20" s="102"/>
      <c r="I20" s="102"/>
      <c r="J20" s="102"/>
      <c r="K20" s="102"/>
      <c r="L20" s="102"/>
      <c r="M20" s="127"/>
      <c r="N20" s="127"/>
      <c r="O20" s="128"/>
      <c r="P20" s="102"/>
      <c r="Q20" s="102"/>
      <c r="R20" s="102"/>
      <c r="S20" s="102"/>
      <c r="T20" s="102"/>
      <c r="U20" s="102"/>
      <c r="V20" s="102"/>
      <c r="W20" s="102"/>
    </row>
    <row r="21" spans="1:23" ht="18" customHeight="1">
      <c r="A21" s="101"/>
      <c r="B21" s="2" t="s">
        <v>92</v>
      </c>
      <c r="C21" s="196"/>
      <c r="D21" s="102"/>
      <c r="E21" s="129">
        <v>1449036</v>
      </c>
      <c r="F21" s="119"/>
      <c r="G21" s="129">
        <v>2173554</v>
      </c>
      <c r="H21" s="119"/>
      <c r="I21" s="129">
        <v>0</v>
      </c>
      <c r="J21" s="119"/>
      <c r="K21" s="129"/>
      <c r="L21" s="119"/>
      <c r="M21" s="129">
        <v>0</v>
      </c>
      <c r="N21" s="119"/>
      <c r="O21" s="129">
        <v>0</v>
      </c>
      <c r="P21" s="119"/>
      <c r="Q21" s="129">
        <v>0</v>
      </c>
      <c r="R21" s="119"/>
      <c r="S21" s="129">
        <f>SUM(E21:Q21)</f>
        <v>3622590</v>
      </c>
      <c r="T21" s="119"/>
      <c r="U21" s="129">
        <v>0</v>
      </c>
      <c r="V21" s="119"/>
      <c r="W21" s="129">
        <f>SUM(S21:V21)</f>
        <v>3622590</v>
      </c>
    </row>
    <row r="22" spans="1:23" ht="18" customHeight="1">
      <c r="A22" s="101"/>
      <c r="B22" s="130" t="s">
        <v>93</v>
      </c>
      <c r="C22" s="102"/>
      <c r="D22" s="102"/>
      <c r="E22" s="119"/>
      <c r="F22" s="119"/>
      <c r="G22" s="119"/>
      <c r="H22" s="119"/>
      <c r="I22" s="119"/>
      <c r="J22" s="119"/>
      <c r="K22" s="119"/>
      <c r="L22" s="119"/>
      <c r="M22" s="119"/>
      <c r="N22" s="119"/>
      <c r="O22" s="119"/>
      <c r="P22" s="119"/>
      <c r="Q22" s="119"/>
      <c r="R22" s="119"/>
      <c r="S22" s="119"/>
      <c r="T22" s="119"/>
      <c r="U22" s="119"/>
      <c r="V22" s="119"/>
      <c r="W22" s="119"/>
    </row>
    <row r="23" spans="1:23" ht="18" customHeight="1">
      <c r="A23" s="101"/>
      <c r="B23" s="130" t="s">
        <v>94</v>
      </c>
      <c r="C23" s="102"/>
      <c r="D23" s="102"/>
      <c r="E23" s="131">
        <f>SUM(E21:E22)</f>
        <v>1449036</v>
      </c>
      <c r="F23" s="116"/>
      <c r="G23" s="131">
        <f>SUM(G21:G22)</f>
        <v>2173554</v>
      </c>
      <c r="H23" s="116"/>
      <c r="I23" s="131">
        <f>SUM(I21:I22)</f>
        <v>0</v>
      </c>
      <c r="J23" s="116"/>
      <c r="K23" s="131">
        <f>SUM(K21:K22)</f>
        <v>0</v>
      </c>
      <c r="L23" s="116"/>
      <c r="M23" s="131">
        <f>SUM(M21:M22)</f>
        <v>0</v>
      </c>
      <c r="N23" s="116"/>
      <c r="O23" s="131">
        <f>SUM(O21:O22)</f>
        <v>0</v>
      </c>
      <c r="P23" s="116"/>
      <c r="Q23" s="131">
        <f>SUM(Q21:Q22)</f>
        <v>0</v>
      </c>
      <c r="R23" s="132"/>
      <c r="S23" s="131">
        <f>SUM(S21:S22)</f>
        <v>3622590</v>
      </c>
      <c r="T23" s="132"/>
      <c r="U23" s="131">
        <f>SUM(U21:U22)</f>
        <v>0</v>
      </c>
      <c r="V23" s="116"/>
      <c r="W23" s="131">
        <f>SUM(W21:W22)</f>
        <v>3622590</v>
      </c>
    </row>
    <row r="24" spans="1:23" ht="18" customHeight="1">
      <c r="A24" s="130" t="s">
        <v>95</v>
      </c>
      <c r="B24" s="102"/>
      <c r="C24" s="102"/>
      <c r="D24" s="102"/>
      <c r="E24" s="132"/>
      <c r="F24" s="116"/>
      <c r="G24" s="132"/>
      <c r="H24" s="116"/>
      <c r="I24" s="132"/>
      <c r="J24" s="116"/>
      <c r="K24" s="116"/>
      <c r="L24" s="116"/>
      <c r="M24" s="132"/>
      <c r="N24" s="116"/>
      <c r="O24" s="132"/>
      <c r="P24" s="116"/>
      <c r="Q24" s="132"/>
      <c r="R24" s="132"/>
      <c r="S24" s="132"/>
      <c r="T24" s="132"/>
      <c r="U24" s="132"/>
      <c r="V24" s="116"/>
      <c r="W24" s="132"/>
    </row>
    <row r="25" spans="1:23" ht="18" customHeight="1">
      <c r="A25" s="101"/>
      <c r="B25" s="113" t="s">
        <v>89</v>
      </c>
      <c r="C25" s="100"/>
      <c r="D25" s="102"/>
      <c r="E25" s="131">
        <f>SUM(E23)</f>
        <v>1449036</v>
      </c>
      <c r="F25" s="116"/>
      <c r="G25" s="131">
        <f>SUM(G23)</f>
        <v>2173554</v>
      </c>
      <c r="H25" s="116"/>
      <c r="I25" s="131">
        <f>SUM(I23)</f>
        <v>0</v>
      </c>
      <c r="J25" s="116"/>
      <c r="K25" s="131">
        <f>SUM(K23)</f>
        <v>0</v>
      </c>
      <c r="L25" s="116"/>
      <c r="M25" s="131">
        <f>SUM(M23)</f>
        <v>0</v>
      </c>
      <c r="N25" s="116"/>
      <c r="O25" s="131">
        <f>SUM(O23)</f>
        <v>0</v>
      </c>
      <c r="P25" s="116"/>
      <c r="Q25" s="131">
        <f>SUM(Q23)</f>
        <v>0</v>
      </c>
      <c r="R25" s="132"/>
      <c r="S25" s="131">
        <f>SUM(S23)</f>
        <v>3622590</v>
      </c>
      <c r="T25" s="132"/>
      <c r="U25" s="131">
        <f>SUM(U23)</f>
        <v>0</v>
      </c>
      <c r="V25" s="116"/>
      <c r="W25" s="131">
        <f>SUM(W23)</f>
        <v>3622590</v>
      </c>
    </row>
    <row r="26" spans="1:23" ht="18" customHeight="1">
      <c r="A26" s="101"/>
      <c r="B26" s="113"/>
      <c r="C26" s="100"/>
      <c r="D26" s="102"/>
      <c r="E26" s="133"/>
      <c r="F26" s="134"/>
      <c r="G26" s="133"/>
      <c r="H26" s="134"/>
      <c r="I26" s="133"/>
      <c r="J26" s="134"/>
      <c r="K26" s="134"/>
      <c r="L26" s="134"/>
      <c r="M26" s="133"/>
      <c r="N26" s="134"/>
      <c r="O26" s="133"/>
      <c r="P26" s="134"/>
      <c r="Q26" s="133"/>
      <c r="R26" s="133"/>
      <c r="S26" s="133"/>
      <c r="T26" s="133"/>
      <c r="U26" s="133"/>
      <c r="V26" s="134"/>
      <c r="W26" s="133"/>
    </row>
    <row r="27" spans="1:23" ht="18" customHeight="1">
      <c r="A27" s="3" t="s">
        <v>96</v>
      </c>
      <c r="B27" s="32"/>
      <c r="C27" s="196"/>
      <c r="D27" s="100"/>
      <c r="E27" s="135"/>
      <c r="F27" s="136"/>
      <c r="G27" s="135"/>
      <c r="H27" s="119"/>
      <c r="I27" s="135"/>
      <c r="J27" s="119"/>
      <c r="K27" s="119"/>
      <c r="L27" s="119"/>
      <c r="M27" s="136"/>
      <c r="N27" s="119"/>
      <c r="O27" s="136"/>
      <c r="P27" s="119"/>
      <c r="Q27" s="136"/>
      <c r="R27" s="136"/>
      <c r="S27" s="136"/>
      <c r="T27" s="136"/>
      <c r="U27" s="136"/>
      <c r="V27" s="119"/>
      <c r="W27" s="122"/>
    </row>
    <row r="28" spans="1:23" ht="18" customHeight="1">
      <c r="A28" s="3"/>
      <c r="B28" s="32" t="s">
        <v>224</v>
      </c>
      <c r="C28" s="196">
        <v>57</v>
      </c>
      <c r="D28" s="100"/>
      <c r="E28" s="135">
        <v>0</v>
      </c>
      <c r="F28" s="136"/>
      <c r="G28" s="135">
        <v>0</v>
      </c>
      <c r="H28" s="136"/>
      <c r="I28" s="135">
        <v>0</v>
      </c>
      <c r="J28" s="119"/>
      <c r="K28" s="119">
        <v>0</v>
      </c>
      <c r="L28" s="119"/>
      <c r="M28" s="140">
        <v>0</v>
      </c>
      <c r="N28" s="141"/>
      <c r="O28" s="141">
        <v>-841983007</v>
      </c>
      <c r="P28" s="119"/>
      <c r="Q28" s="119">
        <v>0</v>
      </c>
      <c r="R28" s="119"/>
      <c r="S28" s="119">
        <v>-841983007</v>
      </c>
      <c r="T28" s="119"/>
      <c r="U28" s="119">
        <v>-326385584</v>
      </c>
      <c r="V28" s="119"/>
      <c r="W28" s="119">
        <v>-1168368591</v>
      </c>
    </row>
    <row r="29" spans="1:23" ht="18" customHeight="1">
      <c r="A29" s="3"/>
      <c r="B29" s="32" t="s">
        <v>97</v>
      </c>
      <c r="C29" s="196"/>
      <c r="D29" s="100"/>
      <c r="E29" s="142">
        <v>0</v>
      </c>
      <c r="F29" s="136"/>
      <c r="G29" s="142">
        <v>0</v>
      </c>
      <c r="H29" s="136"/>
      <c r="I29" s="142">
        <v>0</v>
      </c>
      <c r="J29" s="119"/>
      <c r="K29" s="142">
        <v>0</v>
      </c>
      <c r="L29" s="119"/>
      <c r="M29" s="143">
        <v>0</v>
      </c>
      <c r="N29" s="141"/>
      <c r="O29" s="144">
        <v>20633415</v>
      </c>
      <c r="P29" s="119"/>
      <c r="Q29" s="129">
        <v>90750</v>
      </c>
      <c r="R29" s="119"/>
      <c r="S29" s="129">
        <v>20724165</v>
      </c>
      <c r="T29" s="119"/>
      <c r="U29" s="129">
        <v>0</v>
      </c>
      <c r="V29" s="119"/>
      <c r="W29" s="129">
        <v>20724165</v>
      </c>
    </row>
    <row r="30" spans="1:23" ht="18" customHeight="1">
      <c r="A30" s="3" t="s">
        <v>70</v>
      </c>
      <c r="B30" s="3"/>
      <c r="C30" s="38"/>
      <c r="D30" s="114"/>
      <c r="E30" s="145">
        <f>SUM(E28:E29)</f>
        <v>0</v>
      </c>
      <c r="F30" s="132"/>
      <c r="G30" s="145">
        <f>SUM(G28:G29)</f>
        <v>0</v>
      </c>
      <c r="H30" s="116"/>
      <c r="I30" s="145">
        <f>SUM(I28:I29)</f>
        <v>0</v>
      </c>
      <c r="J30" s="116"/>
      <c r="K30" s="145">
        <f>SUM(K28:K29)</f>
        <v>0</v>
      </c>
      <c r="L30" s="116"/>
      <c r="M30" s="145">
        <f>SUM(M28:M29)</f>
        <v>0</v>
      </c>
      <c r="N30" s="116"/>
      <c r="O30" s="145">
        <f>SUM(O28:O29)</f>
        <v>-821349592</v>
      </c>
      <c r="P30" s="116"/>
      <c r="Q30" s="145">
        <f>SUM(Q28:Q29)</f>
        <v>90750</v>
      </c>
      <c r="R30" s="115"/>
      <c r="S30" s="145">
        <f>SUM(S28:S29)</f>
        <v>-821258842</v>
      </c>
      <c r="T30" s="115"/>
      <c r="U30" s="145">
        <f>SUM(U28:U29)</f>
        <v>-326385584</v>
      </c>
      <c r="V30" s="116"/>
      <c r="W30" s="145">
        <f>SUM(W28:W29)</f>
        <v>-1147644426</v>
      </c>
    </row>
    <row r="31" spans="1:23" ht="18" customHeight="1">
      <c r="A31" s="3"/>
      <c r="B31" s="3"/>
      <c r="C31" s="38"/>
      <c r="D31" s="114"/>
      <c r="E31" s="146"/>
      <c r="F31" s="132"/>
      <c r="G31" s="146"/>
      <c r="H31" s="116"/>
      <c r="I31" s="146"/>
      <c r="J31" s="116"/>
      <c r="K31" s="116"/>
      <c r="L31" s="116"/>
      <c r="M31" s="146"/>
      <c r="N31" s="116"/>
      <c r="O31" s="146"/>
      <c r="P31" s="116"/>
      <c r="Q31" s="146"/>
      <c r="R31" s="115"/>
      <c r="S31" s="146"/>
      <c r="T31" s="115"/>
      <c r="U31" s="146"/>
      <c r="V31" s="116"/>
      <c r="W31" s="146"/>
    </row>
    <row r="32" spans="1:23" ht="18" customHeight="1" thickBot="1">
      <c r="A32" s="3" t="s">
        <v>174</v>
      </c>
      <c r="B32" s="3"/>
      <c r="C32" s="38"/>
      <c r="D32" s="199"/>
      <c r="E32" s="147">
        <f>+E25+E15+E30</f>
        <v>2035915024</v>
      </c>
      <c r="F32" s="116"/>
      <c r="G32" s="147">
        <f>+G25+G15+G30</f>
        <v>1307482276</v>
      </c>
      <c r="H32" s="122"/>
      <c r="I32" s="147">
        <f>+I25+I15+I30</f>
        <v>464905198</v>
      </c>
      <c r="J32" s="148"/>
      <c r="K32" s="147">
        <f>+K25+K15+K30</f>
        <v>-46925635</v>
      </c>
      <c r="L32" s="148"/>
      <c r="M32" s="147">
        <f>+M25+M15+M30</f>
        <v>2095975</v>
      </c>
      <c r="N32" s="122"/>
      <c r="O32" s="147">
        <f>+O25+O15+O30</f>
        <v>-2638066692</v>
      </c>
      <c r="P32" s="122"/>
      <c r="Q32" s="147">
        <f>+Q25+Q15+Q30</f>
        <v>1057500</v>
      </c>
      <c r="R32" s="122"/>
      <c r="S32" s="147">
        <f>+S25+S15+S30</f>
        <v>1126463646</v>
      </c>
      <c r="T32" s="122"/>
      <c r="U32" s="147">
        <f>+U25+U15+U30</f>
        <v>-280804714</v>
      </c>
      <c r="V32" s="122"/>
      <c r="W32" s="147">
        <f>+W25+W15+W30</f>
        <v>845658932</v>
      </c>
    </row>
    <row r="33" spans="1:23" ht="18" customHeight="1" thickTop="1">
      <c r="A33" s="3"/>
      <c r="B33" s="3"/>
      <c r="C33" s="38"/>
      <c r="D33" s="199"/>
      <c r="E33" s="149"/>
      <c r="F33" s="150"/>
      <c r="G33" s="149"/>
      <c r="H33" s="149"/>
      <c r="I33" s="149"/>
      <c r="J33" s="151"/>
      <c r="K33" s="151"/>
      <c r="L33" s="151"/>
      <c r="M33" s="149"/>
      <c r="N33" s="149"/>
      <c r="O33" s="149"/>
      <c r="P33" s="149"/>
      <c r="Q33" s="149"/>
      <c r="R33" s="149"/>
      <c r="S33" s="149"/>
      <c r="T33" s="149"/>
      <c r="U33" s="149"/>
      <c r="V33" s="149"/>
      <c r="W33" s="149"/>
    </row>
    <row r="34" spans="1:23" ht="18" customHeight="1">
      <c r="A34" s="101"/>
      <c r="B34" s="101"/>
      <c r="C34" s="100"/>
      <c r="D34" s="102"/>
      <c r="E34" s="102"/>
      <c r="F34" s="102"/>
      <c r="G34" s="102"/>
      <c r="H34" s="102"/>
      <c r="I34" s="102"/>
      <c r="J34" s="102"/>
      <c r="K34" s="102"/>
      <c r="L34" s="102"/>
      <c r="M34" s="102"/>
      <c r="N34" s="102"/>
      <c r="O34" s="102"/>
      <c r="P34" s="102"/>
      <c r="Q34" s="102"/>
      <c r="R34" s="102"/>
      <c r="S34" s="102"/>
      <c r="T34" s="102"/>
      <c r="U34" s="102"/>
      <c r="V34" s="102"/>
      <c r="W34" s="102"/>
    </row>
    <row r="35" spans="1:23">
      <c r="A35" s="3" t="s">
        <v>0</v>
      </c>
      <c r="B35" s="3"/>
      <c r="C35" s="100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</row>
    <row r="36" spans="1:23">
      <c r="A36" s="3" t="s">
        <v>98</v>
      </c>
      <c r="B36" s="3"/>
      <c r="C36" s="100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</row>
    <row r="37" spans="1:23">
      <c r="A37" s="3" t="s">
        <v>163</v>
      </c>
      <c r="B37" s="3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</row>
    <row r="38" spans="1:23">
      <c r="A38" s="101"/>
      <c r="B38" s="101"/>
      <c r="C38" s="100"/>
      <c r="D38" s="102"/>
      <c r="E38" s="206" t="s">
        <v>2</v>
      </c>
      <c r="F38" s="206"/>
      <c r="G38" s="206"/>
      <c r="H38" s="206"/>
      <c r="I38" s="206"/>
      <c r="J38" s="206"/>
      <c r="K38" s="206"/>
      <c r="L38" s="206"/>
      <c r="M38" s="206"/>
      <c r="N38" s="206"/>
      <c r="O38" s="206"/>
      <c r="P38" s="206"/>
      <c r="Q38" s="206"/>
      <c r="R38" s="206"/>
      <c r="S38" s="206"/>
      <c r="T38" s="206"/>
      <c r="U38" s="206"/>
      <c r="V38" s="206"/>
      <c r="W38" s="206"/>
    </row>
    <row r="39" spans="1:23">
      <c r="A39" s="101"/>
      <c r="B39" s="101"/>
      <c r="C39" s="100"/>
      <c r="D39" s="102"/>
      <c r="E39" s="102"/>
      <c r="F39" s="102"/>
      <c r="G39" s="102"/>
      <c r="H39" s="102"/>
      <c r="I39" s="105" t="s">
        <v>272</v>
      </c>
      <c r="J39" s="103"/>
      <c r="K39" s="106" t="s">
        <v>218</v>
      </c>
      <c r="L39" s="103"/>
      <c r="P39" s="103"/>
      <c r="Q39" s="36" t="s">
        <v>277</v>
      </c>
      <c r="R39" s="103"/>
      <c r="S39" s="103"/>
      <c r="T39" s="103"/>
      <c r="U39" s="103"/>
      <c r="V39" s="103"/>
      <c r="W39" s="103"/>
    </row>
    <row r="40" spans="1:23">
      <c r="A40" s="101"/>
      <c r="B40" s="101"/>
      <c r="F40" s="104"/>
      <c r="H40" s="104"/>
      <c r="I40" s="106" t="s">
        <v>273</v>
      </c>
      <c r="J40" s="106"/>
      <c r="K40" s="105" t="s">
        <v>219</v>
      </c>
      <c r="L40" s="106"/>
      <c r="M40" s="212" t="s">
        <v>76</v>
      </c>
      <c r="N40" s="212"/>
      <c r="O40" s="212"/>
      <c r="P40" s="104"/>
      <c r="Q40" s="36" t="s">
        <v>278</v>
      </c>
      <c r="R40" s="106"/>
      <c r="S40" s="106" t="s">
        <v>79</v>
      </c>
    </row>
    <row r="41" spans="1:23">
      <c r="A41" s="101"/>
      <c r="B41" s="101"/>
      <c r="C41" s="107"/>
      <c r="D41" s="196"/>
      <c r="E41" s="108" t="s">
        <v>77</v>
      </c>
      <c r="F41" s="109"/>
      <c r="G41" s="106" t="s">
        <v>221</v>
      </c>
      <c r="H41" s="105"/>
      <c r="I41" s="106" t="s">
        <v>274</v>
      </c>
      <c r="J41" s="105"/>
      <c r="K41" s="105" t="s">
        <v>275</v>
      </c>
      <c r="L41" s="105"/>
      <c r="M41" s="105"/>
      <c r="N41" s="105"/>
      <c r="O41" s="105" t="s">
        <v>287</v>
      </c>
      <c r="P41" s="109"/>
      <c r="Q41" s="110" t="s">
        <v>172</v>
      </c>
      <c r="R41" s="105"/>
      <c r="S41" s="106" t="s">
        <v>170</v>
      </c>
      <c r="T41" s="106"/>
      <c r="U41" s="102"/>
      <c r="V41" s="104"/>
      <c r="W41" s="33" t="s">
        <v>171</v>
      </c>
    </row>
    <row r="42" spans="1:23">
      <c r="A42" s="101"/>
      <c r="B42" s="101"/>
      <c r="C42" s="107"/>
      <c r="D42" s="196"/>
      <c r="E42" s="111" t="s">
        <v>217</v>
      </c>
      <c r="F42" s="104"/>
      <c r="G42" s="105" t="s">
        <v>80</v>
      </c>
      <c r="H42" s="106"/>
      <c r="I42" s="106" t="s">
        <v>85</v>
      </c>
      <c r="J42" s="106"/>
      <c r="K42" s="106" t="s">
        <v>276</v>
      </c>
      <c r="L42" s="106"/>
      <c r="N42" s="106"/>
      <c r="O42" s="106" t="s">
        <v>169</v>
      </c>
      <c r="P42" s="104"/>
      <c r="Q42" s="106" t="s">
        <v>167</v>
      </c>
      <c r="R42" s="106"/>
      <c r="S42" s="106" t="s">
        <v>222</v>
      </c>
      <c r="T42" s="105"/>
      <c r="U42" s="36" t="s">
        <v>82</v>
      </c>
      <c r="V42" s="109"/>
      <c r="W42" s="36" t="s">
        <v>172</v>
      </c>
    </row>
    <row r="43" spans="1:23">
      <c r="A43" s="101"/>
      <c r="B43" s="101"/>
      <c r="C43" s="112" t="s">
        <v>5</v>
      </c>
      <c r="D43" s="196"/>
      <c r="E43" s="108" t="s">
        <v>83</v>
      </c>
      <c r="F43" s="104"/>
      <c r="G43" s="106" t="s">
        <v>84</v>
      </c>
      <c r="H43" s="106"/>
      <c r="I43" s="106" t="s">
        <v>84</v>
      </c>
      <c r="J43" s="106"/>
      <c r="K43" s="106" t="s">
        <v>220</v>
      </c>
      <c r="L43" s="106"/>
      <c r="M43" s="36" t="s">
        <v>86</v>
      </c>
      <c r="N43" s="106"/>
      <c r="O43" s="106" t="s">
        <v>129</v>
      </c>
      <c r="P43" s="104"/>
      <c r="Q43" s="105" t="s">
        <v>168</v>
      </c>
      <c r="R43" s="106"/>
      <c r="S43" s="105" t="s">
        <v>223</v>
      </c>
      <c r="T43" s="106"/>
      <c r="U43" s="36" t="s">
        <v>87</v>
      </c>
      <c r="V43" s="104"/>
      <c r="W43" s="106" t="s">
        <v>129</v>
      </c>
    </row>
    <row r="44" spans="1:23">
      <c r="A44" s="101"/>
      <c r="B44" s="101"/>
      <c r="C44" s="196"/>
      <c r="D44" s="196"/>
      <c r="E44" s="211" t="s">
        <v>6</v>
      </c>
      <c r="F44" s="211"/>
      <c r="G44" s="211"/>
      <c r="H44" s="211"/>
      <c r="I44" s="211"/>
      <c r="J44" s="211"/>
      <c r="K44" s="211"/>
      <c r="L44" s="211"/>
      <c r="M44" s="211"/>
      <c r="N44" s="211"/>
      <c r="O44" s="211"/>
      <c r="P44" s="211"/>
      <c r="Q44" s="211"/>
      <c r="R44" s="211"/>
      <c r="S44" s="211"/>
      <c r="T44" s="211"/>
      <c r="U44" s="211"/>
      <c r="V44" s="211"/>
      <c r="W44" s="211"/>
    </row>
    <row r="45" spans="1:23">
      <c r="A45" s="3"/>
      <c r="B45" s="3"/>
      <c r="C45" s="38"/>
      <c r="D45" s="199"/>
      <c r="E45" s="149"/>
      <c r="F45" s="150"/>
      <c r="G45" s="149"/>
      <c r="H45" s="149"/>
      <c r="I45" s="149"/>
      <c r="J45" s="151"/>
      <c r="K45" s="151"/>
      <c r="L45" s="151"/>
      <c r="M45" s="149"/>
      <c r="N45" s="149"/>
      <c r="O45" s="149"/>
      <c r="P45" s="149"/>
      <c r="Q45" s="149"/>
      <c r="R45" s="149"/>
      <c r="S45" s="149"/>
      <c r="T45" s="149"/>
      <c r="U45" s="149"/>
      <c r="V45" s="149"/>
      <c r="W45" s="149"/>
    </row>
    <row r="46" spans="1:23">
      <c r="A46" s="3" t="s">
        <v>225</v>
      </c>
      <c r="B46" s="3"/>
      <c r="C46" s="113"/>
      <c r="D46" s="114"/>
      <c r="E46" s="152">
        <v>2035915024</v>
      </c>
      <c r="F46" s="153"/>
      <c r="G46" s="152">
        <v>1307482276</v>
      </c>
      <c r="H46" s="152"/>
      <c r="I46" s="152">
        <v>464905198</v>
      </c>
      <c r="J46" s="153"/>
      <c r="K46" s="153">
        <v>-46925635</v>
      </c>
      <c r="L46" s="153"/>
      <c r="M46" s="152">
        <v>2095975</v>
      </c>
      <c r="N46" s="153"/>
      <c r="O46" s="152">
        <v>-2572194205</v>
      </c>
      <c r="P46" s="153"/>
      <c r="Q46" s="152">
        <v>1057500</v>
      </c>
      <c r="R46" s="152"/>
      <c r="S46" s="152">
        <f>SUM(E46:Q46)</f>
        <v>1192336133</v>
      </c>
      <c r="T46" s="152"/>
      <c r="U46" s="152">
        <v>-280804714</v>
      </c>
      <c r="V46" s="153"/>
      <c r="W46" s="152">
        <f>SUM(S46:U46)</f>
        <v>911531419</v>
      </c>
    </row>
    <row r="47" spans="1:23">
      <c r="A47" s="32" t="s">
        <v>216</v>
      </c>
      <c r="B47" s="3"/>
      <c r="C47" s="113"/>
      <c r="D47" s="114"/>
      <c r="E47" s="152"/>
      <c r="F47" s="153"/>
      <c r="G47" s="152"/>
      <c r="H47" s="152"/>
      <c r="I47" s="152"/>
      <c r="J47" s="153"/>
      <c r="K47" s="153"/>
      <c r="L47" s="153"/>
      <c r="M47" s="152"/>
      <c r="N47" s="153"/>
      <c r="O47" s="152"/>
      <c r="P47" s="153"/>
      <c r="Q47" s="152"/>
      <c r="R47" s="152"/>
      <c r="S47" s="152"/>
      <c r="T47" s="152"/>
      <c r="U47" s="152"/>
      <c r="V47" s="153"/>
      <c r="W47" s="152"/>
    </row>
    <row r="48" spans="1:23">
      <c r="B48" s="32" t="s">
        <v>286</v>
      </c>
      <c r="C48" s="196">
        <v>57</v>
      </c>
      <c r="D48" s="199"/>
      <c r="E48" s="118">
        <v>0</v>
      </c>
      <c r="F48" s="119"/>
      <c r="G48" s="118">
        <v>0</v>
      </c>
      <c r="H48" s="120"/>
      <c r="I48" s="118">
        <v>0</v>
      </c>
      <c r="J48" s="121"/>
      <c r="K48" s="118">
        <v>0</v>
      </c>
      <c r="L48" s="121"/>
      <c r="M48" s="118">
        <v>0</v>
      </c>
      <c r="N48" s="120"/>
      <c r="O48" s="118">
        <v>-65872487</v>
      </c>
      <c r="P48" s="120"/>
      <c r="Q48" s="118">
        <v>0</v>
      </c>
      <c r="R48" s="120"/>
      <c r="S48" s="118">
        <f>SUM(E48:Q48)</f>
        <v>-65872487</v>
      </c>
      <c r="T48" s="120"/>
      <c r="U48" s="118">
        <v>0</v>
      </c>
      <c r="V48" s="120"/>
      <c r="W48" s="118">
        <f>SUM(S48:U48)</f>
        <v>-65872487</v>
      </c>
    </row>
    <row r="49" spans="1:23">
      <c r="A49" s="3" t="s">
        <v>175</v>
      </c>
      <c r="B49" s="3"/>
      <c r="C49" s="196"/>
      <c r="D49" s="199"/>
      <c r="E49" s="122">
        <f>SUM(E46:E48)</f>
        <v>2035915024</v>
      </c>
      <c r="F49" s="119"/>
      <c r="G49" s="122">
        <f>SUM(G46:G48)</f>
        <v>1307482276</v>
      </c>
      <c r="H49" s="120"/>
      <c r="I49" s="122">
        <f>SUM(I46:I48)</f>
        <v>464905198</v>
      </c>
      <c r="J49" s="121"/>
      <c r="K49" s="122">
        <f>SUM(K46:K48)</f>
        <v>-46925635</v>
      </c>
      <c r="L49" s="121"/>
      <c r="M49" s="122">
        <f>SUM(M46:M48)</f>
        <v>2095975</v>
      </c>
      <c r="N49" s="120"/>
      <c r="O49" s="122">
        <f>SUM(O46:O48)</f>
        <v>-2638066692</v>
      </c>
      <c r="P49" s="120"/>
      <c r="Q49" s="122">
        <f>SUM(Q46:Q48)</f>
        <v>1057500</v>
      </c>
      <c r="R49" s="120"/>
      <c r="S49" s="122">
        <f>SUM(S46:S48)</f>
        <v>1126463646</v>
      </c>
      <c r="T49" s="120"/>
      <c r="U49" s="122">
        <f>SUM(U46:U48)</f>
        <v>-280804714</v>
      </c>
      <c r="V49" s="120"/>
      <c r="W49" s="122">
        <f>SUM(W46:W48)</f>
        <v>845658932</v>
      </c>
    </row>
    <row r="50" spans="1:23">
      <c r="A50" s="3"/>
      <c r="B50" s="3"/>
      <c r="C50" s="38"/>
      <c r="D50" s="199"/>
      <c r="E50" s="149"/>
      <c r="F50" s="150"/>
      <c r="G50" s="149"/>
      <c r="H50" s="149"/>
      <c r="I50" s="149"/>
      <c r="J50" s="151"/>
      <c r="K50" s="151"/>
      <c r="L50" s="151"/>
      <c r="M50" s="149"/>
      <c r="N50" s="149"/>
      <c r="O50" s="149"/>
      <c r="P50" s="149"/>
      <c r="Q50" s="149"/>
      <c r="R50" s="149"/>
      <c r="S50" s="149"/>
      <c r="T50" s="149"/>
      <c r="U50" s="149"/>
      <c r="V50" s="149"/>
      <c r="W50" s="149"/>
    </row>
    <row r="51" spans="1:23">
      <c r="A51" s="113" t="s">
        <v>88</v>
      </c>
      <c r="B51" s="113"/>
      <c r="C51" s="100"/>
      <c r="D51" s="102"/>
      <c r="E51" s="102"/>
      <c r="F51" s="102"/>
      <c r="G51" s="127"/>
      <c r="H51" s="127"/>
      <c r="I51" s="127"/>
      <c r="J51" s="127"/>
      <c r="K51" s="127"/>
      <c r="L51" s="127"/>
      <c r="M51" s="102"/>
      <c r="N51" s="102"/>
      <c r="O51" s="102"/>
      <c r="P51" s="102"/>
      <c r="Q51" s="102"/>
      <c r="R51" s="102"/>
      <c r="S51" s="102"/>
      <c r="T51" s="102"/>
      <c r="U51" s="102"/>
      <c r="V51" s="102"/>
      <c r="W51" s="102"/>
    </row>
    <row r="52" spans="1:23">
      <c r="A52" s="113" t="s">
        <v>89</v>
      </c>
      <c r="B52" s="113"/>
      <c r="C52" s="100"/>
      <c r="D52" s="102"/>
      <c r="E52" s="102"/>
      <c r="F52" s="102"/>
      <c r="G52" s="127"/>
      <c r="H52" s="127"/>
      <c r="I52" s="127"/>
      <c r="J52" s="127"/>
      <c r="K52" s="127"/>
      <c r="L52" s="127"/>
      <c r="M52" s="154"/>
      <c r="N52" s="127"/>
      <c r="O52" s="155"/>
      <c r="P52" s="102"/>
      <c r="Q52" s="102"/>
      <c r="R52" s="102"/>
      <c r="S52" s="102"/>
      <c r="T52" s="102"/>
      <c r="U52" s="102"/>
      <c r="V52" s="102"/>
      <c r="W52" s="102"/>
    </row>
    <row r="53" spans="1:23">
      <c r="A53" s="113" t="s">
        <v>90</v>
      </c>
      <c r="B53" s="113"/>
      <c r="C53" s="100"/>
      <c r="D53" s="102"/>
      <c r="E53" s="102"/>
      <c r="F53" s="102"/>
      <c r="G53" s="102"/>
      <c r="H53" s="102"/>
      <c r="I53" s="102"/>
      <c r="J53" s="102"/>
      <c r="K53" s="102"/>
      <c r="L53" s="102"/>
      <c r="M53" s="127"/>
      <c r="N53" s="127"/>
      <c r="O53" s="155"/>
      <c r="P53" s="102"/>
      <c r="Q53" s="102"/>
      <c r="R53" s="102"/>
      <c r="S53" s="102"/>
      <c r="T53" s="102"/>
      <c r="U53" s="102"/>
      <c r="V53" s="102"/>
      <c r="W53" s="102"/>
    </row>
    <row r="54" spans="1:23">
      <c r="A54" s="113" t="s">
        <v>91</v>
      </c>
      <c r="B54" s="113"/>
      <c r="C54" s="100"/>
      <c r="D54" s="102"/>
      <c r="E54" s="102"/>
      <c r="F54" s="102"/>
      <c r="G54" s="102"/>
      <c r="H54" s="102"/>
      <c r="I54" s="102"/>
      <c r="J54" s="102"/>
      <c r="K54" s="102"/>
      <c r="L54" s="102"/>
      <c r="M54" s="127"/>
      <c r="N54" s="127"/>
      <c r="O54" s="128"/>
      <c r="P54" s="102"/>
      <c r="Q54" s="102"/>
      <c r="R54" s="102"/>
      <c r="S54" s="102"/>
      <c r="T54" s="102"/>
      <c r="U54" s="102"/>
      <c r="V54" s="102"/>
      <c r="W54" s="102"/>
    </row>
    <row r="55" spans="1:23">
      <c r="A55" s="101"/>
      <c r="B55" s="2" t="s">
        <v>92</v>
      </c>
      <c r="C55" s="196"/>
      <c r="D55" s="102"/>
      <c r="E55" s="156">
        <v>457442757</v>
      </c>
      <c r="F55" s="150"/>
      <c r="G55" s="156">
        <v>114360701</v>
      </c>
      <c r="H55" s="150"/>
      <c r="I55" s="156">
        <v>0</v>
      </c>
      <c r="J55" s="150"/>
      <c r="K55" s="156">
        <v>0</v>
      </c>
      <c r="L55" s="150"/>
      <c r="M55" s="156">
        <v>0</v>
      </c>
      <c r="N55" s="150"/>
      <c r="O55" s="156">
        <v>0</v>
      </c>
      <c r="P55" s="150"/>
      <c r="Q55" s="156">
        <v>0</v>
      </c>
      <c r="R55" s="150"/>
      <c r="S55" s="156">
        <f>SUM(E55:Q55)</f>
        <v>571803458</v>
      </c>
      <c r="T55" s="150"/>
      <c r="U55" s="156">
        <v>0</v>
      </c>
      <c r="V55" s="150"/>
      <c r="W55" s="156">
        <f>SUM(S55:U55)</f>
        <v>571803458</v>
      </c>
    </row>
    <row r="56" spans="1:23">
      <c r="A56" s="101"/>
      <c r="B56" s="130" t="s">
        <v>93</v>
      </c>
      <c r="C56" s="102"/>
      <c r="D56" s="102"/>
      <c r="E56" s="150"/>
      <c r="F56" s="150"/>
      <c r="G56" s="150"/>
      <c r="H56" s="150"/>
      <c r="I56" s="150"/>
      <c r="J56" s="150"/>
      <c r="K56" s="150"/>
      <c r="L56" s="150"/>
      <c r="M56" s="150"/>
      <c r="N56" s="150"/>
      <c r="O56" s="150"/>
      <c r="P56" s="150"/>
      <c r="Q56" s="150"/>
      <c r="R56" s="150"/>
      <c r="S56" s="150"/>
      <c r="T56" s="150"/>
      <c r="U56" s="150"/>
      <c r="V56" s="150"/>
      <c r="W56" s="150"/>
    </row>
    <row r="57" spans="1:23">
      <c r="A57" s="101"/>
      <c r="B57" s="130" t="s">
        <v>94</v>
      </c>
      <c r="C57" s="102"/>
      <c r="D57" s="102"/>
      <c r="E57" s="157">
        <f>SUM(E55)</f>
        <v>457442757</v>
      </c>
      <c r="F57" s="153"/>
      <c r="G57" s="157">
        <f>SUM(G55)</f>
        <v>114360701</v>
      </c>
      <c r="H57" s="153"/>
      <c r="I57" s="157">
        <f>SUM(I55)</f>
        <v>0</v>
      </c>
      <c r="J57" s="153"/>
      <c r="K57" s="157">
        <f>SUM(K55)</f>
        <v>0</v>
      </c>
      <c r="L57" s="153"/>
      <c r="M57" s="157">
        <f>SUM(M55)</f>
        <v>0</v>
      </c>
      <c r="N57" s="153"/>
      <c r="O57" s="157">
        <f>SUM(O55)</f>
        <v>0</v>
      </c>
      <c r="P57" s="153"/>
      <c r="Q57" s="157">
        <f>SUM(Q55)</f>
        <v>0</v>
      </c>
      <c r="R57" s="158"/>
      <c r="S57" s="157">
        <f>SUM(S55)</f>
        <v>571803458</v>
      </c>
      <c r="T57" s="158"/>
      <c r="U57" s="157">
        <f>SUM(U55)</f>
        <v>0</v>
      </c>
      <c r="V57" s="153"/>
      <c r="W57" s="157">
        <f>SUM(W55)</f>
        <v>571803458</v>
      </c>
    </row>
    <row r="58" spans="1:23">
      <c r="A58" s="101"/>
      <c r="B58" s="130" t="s">
        <v>288</v>
      </c>
      <c r="C58" s="102"/>
      <c r="D58" s="102"/>
      <c r="E58" s="158"/>
      <c r="F58" s="153"/>
      <c r="G58" s="158"/>
      <c r="H58" s="153"/>
      <c r="I58" s="158"/>
      <c r="J58" s="153"/>
      <c r="K58" s="153"/>
      <c r="L58" s="153"/>
      <c r="M58" s="158"/>
      <c r="N58" s="153"/>
      <c r="O58" s="158"/>
      <c r="P58" s="153"/>
      <c r="Q58" s="158"/>
      <c r="R58" s="158"/>
      <c r="S58" s="158"/>
      <c r="T58" s="158"/>
      <c r="U58" s="158"/>
      <c r="V58" s="153"/>
      <c r="W58" s="158"/>
    </row>
    <row r="59" spans="1:23">
      <c r="A59" s="101"/>
      <c r="B59" s="2" t="s">
        <v>289</v>
      </c>
      <c r="C59" s="102"/>
      <c r="D59" s="102"/>
      <c r="E59" s="156">
        <v>0</v>
      </c>
      <c r="F59" s="150"/>
      <c r="G59" s="156">
        <v>0</v>
      </c>
      <c r="H59" s="150"/>
      <c r="I59" s="156">
        <v>0</v>
      </c>
      <c r="J59" s="150"/>
      <c r="K59" s="156">
        <v>-322722587</v>
      </c>
      <c r="L59" s="150"/>
      <c r="M59" s="156">
        <v>0</v>
      </c>
      <c r="N59" s="150"/>
      <c r="O59" s="156">
        <v>0</v>
      </c>
      <c r="P59" s="150"/>
      <c r="Q59" s="156">
        <v>0</v>
      </c>
      <c r="R59" s="150"/>
      <c r="S59" s="156">
        <f>SUM(E59:Q59)</f>
        <v>-322722587</v>
      </c>
      <c r="T59" s="150"/>
      <c r="U59" s="156">
        <v>298138616</v>
      </c>
      <c r="V59" s="150"/>
      <c r="W59" s="156">
        <f>SUM(S59:U59)</f>
        <v>-24583971</v>
      </c>
    </row>
    <row r="60" spans="1:23">
      <c r="A60" s="101"/>
      <c r="B60" s="130" t="s">
        <v>290</v>
      </c>
      <c r="C60" s="102"/>
      <c r="D60" s="102"/>
      <c r="E60" s="160"/>
      <c r="F60" s="150"/>
      <c r="G60" s="160"/>
      <c r="H60" s="150"/>
      <c r="I60" s="160"/>
      <c r="J60" s="150"/>
      <c r="K60" s="160"/>
      <c r="L60" s="150"/>
      <c r="M60" s="160"/>
      <c r="N60" s="150"/>
      <c r="O60" s="160"/>
      <c r="P60" s="150"/>
      <c r="Q60" s="160"/>
      <c r="R60" s="150"/>
      <c r="S60" s="160"/>
      <c r="T60" s="150"/>
      <c r="U60" s="160"/>
      <c r="V60" s="150"/>
      <c r="W60" s="160"/>
    </row>
    <row r="61" spans="1:23">
      <c r="A61" s="101"/>
      <c r="B61" s="202" t="s">
        <v>291</v>
      </c>
      <c r="C61" s="102"/>
      <c r="D61" s="102"/>
      <c r="E61" s="156">
        <f>SUM(E59:E59)</f>
        <v>0</v>
      </c>
      <c r="F61" s="150"/>
      <c r="G61" s="156">
        <f>SUM(G59:G59)</f>
        <v>0</v>
      </c>
      <c r="H61" s="150"/>
      <c r="I61" s="156">
        <f>SUM(I59:I59)</f>
        <v>0</v>
      </c>
      <c r="J61" s="150"/>
      <c r="K61" s="156">
        <f>SUM(K59:K59)</f>
        <v>-322722587</v>
      </c>
      <c r="L61" s="150"/>
      <c r="M61" s="156">
        <f>SUM(M59:M59)</f>
        <v>0</v>
      </c>
      <c r="N61" s="150"/>
      <c r="O61" s="156">
        <f>SUM(O59:O59)</f>
        <v>0</v>
      </c>
      <c r="P61" s="150"/>
      <c r="Q61" s="156">
        <f>SUM(Q59:Q59)</f>
        <v>0</v>
      </c>
      <c r="R61" s="150"/>
      <c r="S61" s="156">
        <f>SUM(S59:S59)</f>
        <v>-322722587</v>
      </c>
      <c r="T61" s="150"/>
      <c r="U61" s="156">
        <f>SUM(U59:U59)</f>
        <v>298138616</v>
      </c>
      <c r="V61" s="150"/>
      <c r="W61" s="156">
        <f>SUM(W59:W59)</f>
        <v>-24583971</v>
      </c>
    </row>
    <row r="62" spans="1:23">
      <c r="A62" s="130" t="s">
        <v>99</v>
      </c>
      <c r="B62" s="102"/>
      <c r="C62" s="102"/>
      <c r="D62" s="102"/>
      <c r="E62" s="158"/>
      <c r="F62" s="153"/>
      <c r="G62" s="158"/>
      <c r="H62" s="153"/>
      <c r="I62" s="158"/>
      <c r="J62" s="153"/>
      <c r="K62" s="153"/>
      <c r="L62" s="153"/>
      <c r="M62" s="158"/>
      <c r="N62" s="153"/>
      <c r="O62" s="158"/>
      <c r="P62" s="153"/>
      <c r="Q62" s="158"/>
      <c r="R62" s="158"/>
      <c r="S62" s="158"/>
      <c r="T62" s="158"/>
      <c r="U62" s="158"/>
      <c r="V62" s="153"/>
      <c r="W62" s="158"/>
    </row>
    <row r="63" spans="1:23">
      <c r="A63" s="101"/>
      <c r="B63" s="113" t="s">
        <v>89</v>
      </c>
      <c r="C63" s="100"/>
      <c r="D63" s="102"/>
      <c r="E63" s="157">
        <f>+E57+E61</f>
        <v>457442757</v>
      </c>
      <c r="F63" s="153"/>
      <c r="G63" s="157">
        <f>+G57+G61</f>
        <v>114360701</v>
      </c>
      <c r="H63" s="153"/>
      <c r="I63" s="157">
        <f>+I57+I61</f>
        <v>0</v>
      </c>
      <c r="J63" s="153"/>
      <c r="K63" s="157">
        <f>+K57+K61</f>
        <v>-322722587</v>
      </c>
      <c r="L63" s="153"/>
      <c r="M63" s="157">
        <f>+M57+M61</f>
        <v>0</v>
      </c>
      <c r="N63" s="153"/>
      <c r="O63" s="157">
        <f>+O57+O61</f>
        <v>0</v>
      </c>
      <c r="P63" s="153"/>
      <c r="Q63" s="157">
        <f>+Q57+Q61</f>
        <v>0</v>
      </c>
      <c r="R63" s="158"/>
      <c r="S63" s="157">
        <f>+S57+S61</f>
        <v>249080871</v>
      </c>
      <c r="T63" s="157"/>
      <c r="U63" s="157">
        <f>+U57+U61</f>
        <v>298138616</v>
      </c>
      <c r="V63" s="153"/>
      <c r="W63" s="157">
        <f>+W57+W61</f>
        <v>547219487</v>
      </c>
    </row>
    <row r="64" spans="1:23">
      <c r="A64" s="101"/>
      <c r="B64" s="113"/>
      <c r="C64" s="100"/>
      <c r="D64" s="102"/>
      <c r="E64" s="158"/>
      <c r="F64" s="153"/>
      <c r="G64" s="158"/>
      <c r="H64" s="153"/>
      <c r="I64" s="158"/>
      <c r="J64" s="153"/>
      <c r="K64" s="153"/>
      <c r="L64" s="153"/>
      <c r="M64" s="158"/>
      <c r="N64" s="153"/>
      <c r="O64" s="158"/>
      <c r="P64" s="153"/>
      <c r="Q64" s="158"/>
      <c r="R64" s="158"/>
      <c r="S64" s="158"/>
      <c r="T64" s="158"/>
      <c r="U64" s="158"/>
      <c r="V64" s="153"/>
      <c r="W64" s="158"/>
    </row>
    <row r="65" spans="1:23">
      <c r="A65" s="3" t="s">
        <v>100</v>
      </c>
      <c r="B65" s="32"/>
      <c r="C65" s="196"/>
      <c r="D65" s="100"/>
      <c r="E65" s="159"/>
      <c r="F65" s="160"/>
      <c r="G65" s="159"/>
      <c r="H65" s="150"/>
      <c r="I65" s="159"/>
      <c r="J65" s="150"/>
      <c r="K65" s="150"/>
      <c r="L65" s="150"/>
      <c r="M65" s="160"/>
      <c r="N65" s="150"/>
      <c r="O65" s="160"/>
      <c r="P65" s="150"/>
      <c r="Q65" s="160"/>
      <c r="R65" s="160"/>
      <c r="S65" s="160"/>
      <c r="T65" s="160"/>
      <c r="U65" s="160"/>
      <c r="V65" s="150"/>
      <c r="W65" s="161"/>
    </row>
    <row r="66" spans="1:23">
      <c r="A66" s="3"/>
      <c r="B66" s="32" t="s">
        <v>208</v>
      </c>
      <c r="C66" s="196"/>
      <c r="D66" s="100"/>
      <c r="E66" s="159">
        <v>0</v>
      </c>
      <c r="F66" s="160"/>
      <c r="G66" s="159">
        <v>0</v>
      </c>
      <c r="H66" s="160"/>
      <c r="I66" s="159">
        <v>0</v>
      </c>
      <c r="J66" s="150"/>
      <c r="K66" s="159">
        <v>0</v>
      </c>
      <c r="L66" s="150"/>
      <c r="M66" s="162">
        <v>0</v>
      </c>
      <c r="N66" s="163"/>
      <c r="O66" s="163">
        <v>-232926578</v>
      </c>
      <c r="P66" s="150"/>
      <c r="Q66" s="150">
        <v>0</v>
      </c>
      <c r="R66" s="150"/>
      <c r="S66" s="150">
        <f t="shared" ref="S66:S68" si="0">SUM(E66:Q66)</f>
        <v>-232926578</v>
      </c>
      <c r="T66" s="150"/>
      <c r="U66" s="150">
        <v>-17333902</v>
      </c>
      <c r="V66" s="150"/>
      <c r="W66" s="150">
        <f t="shared" ref="W66:W68" si="1">SUM(S66:U66)</f>
        <v>-250260480</v>
      </c>
    </row>
    <row r="67" spans="1:23">
      <c r="A67" s="3"/>
      <c r="B67" s="32" t="s">
        <v>97</v>
      </c>
      <c r="C67" s="196"/>
      <c r="D67" s="100"/>
      <c r="E67" s="159">
        <v>0</v>
      </c>
      <c r="F67" s="160"/>
      <c r="G67" s="159">
        <v>0</v>
      </c>
      <c r="H67" s="160"/>
      <c r="I67" s="159">
        <v>0</v>
      </c>
      <c r="J67" s="150"/>
      <c r="K67" s="159">
        <v>0</v>
      </c>
      <c r="L67" s="150"/>
      <c r="M67" s="162">
        <v>0</v>
      </c>
      <c r="N67" s="163"/>
      <c r="O67" s="163">
        <v>275372</v>
      </c>
      <c r="P67" s="150"/>
      <c r="Q67" s="150">
        <v>154000</v>
      </c>
      <c r="R67" s="150"/>
      <c r="S67" s="163">
        <f t="shared" si="0"/>
        <v>429372</v>
      </c>
      <c r="T67" s="150"/>
      <c r="U67" s="150">
        <v>0</v>
      </c>
      <c r="V67" s="150"/>
      <c r="W67" s="150">
        <f t="shared" si="1"/>
        <v>429372</v>
      </c>
    </row>
    <row r="68" spans="1:23">
      <c r="A68" s="3" t="s">
        <v>70</v>
      </c>
      <c r="B68" s="3"/>
      <c r="C68" s="38"/>
      <c r="D68" s="114"/>
      <c r="E68" s="165">
        <v>0</v>
      </c>
      <c r="F68" s="158"/>
      <c r="G68" s="165">
        <v>0</v>
      </c>
      <c r="H68" s="153"/>
      <c r="I68" s="165">
        <v>0</v>
      </c>
      <c r="J68" s="153"/>
      <c r="K68" s="165">
        <v>0</v>
      </c>
      <c r="L68" s="153"/>
      <c r="M68" s="165">
        <v>0</v>
      </c>
      <c r="N68" s="153"/>
      <c r="O68" s="165">
        <v>-232651206</v>
      </c>
      <c r="P68" s="153"/>
      <c r="Q68" s="165">
        <v>154000</v>
      </c>
      <c r="R68" s="152"/>
      <c r="S68" s="165">
        <f t="shared" si="0"/>
        <v>-232497206</v>
      </c>
      <c r="T68" s="152"/>
      <c r="U68" s="165">
        <v>-17333902</v>
      </c>
      <c r="V68" s="153"/>
      <c r="W68" s="165">
        <f t="shared" si="1"/>
        <v>-249831108</v>
      </c>
    </row>
    <row r="69" spans="1:23" ht="15.75" thickBot="1">
      <c r="A69" s="3" t="s">
        <v>176</v>
      </c>
      <c r="B69" s="3"/>
      <c r="C69" s="38"/>
      <c r="D69" s="199"/>
      <c r="E69" s="166">
        <f>+E68+E63+E49</f>
        <v>2493357781</v>
      </c>
      <c r="F69" s="153"/>
      <c r="G69" s="166">
        <f>+G68+G63+G49</f>
        <v>1421842977</v>
      </c>
      <c r="H69" s="161"/>
      <c r="I69" s="166">
        <f>+I68+I63+I49</f>
        <v>464905198</v>
      </c>
      <c r="J69" s="167"/>
      <c r="K69" s="166">
        <f>+K68+K63+K49</f>
        <v>-369648222</v>
      </c>
      <c r="L69" s="167"/>
      <c r="M69" s="166">
        <f>+M68+M63+M49</f>
        <v>2095975</v>
      </c>
      <c r="N69" s="161"/>
      <c r="O69" s="166">
        <f>+O68+O63+O49</f>
        <v>-2870717898</v>
      </c>
      <c r="P69" s="161"/>
      <c r="Q69" s="166">
        <f>+Q68+Q63+Q49</f>
        <v>1211500</v>
      </c>
      <c r="R69" s="161"/>
      <c r="S69" s="166">
        <f>+S68+S63+S49</f>
        <v>1143047311</v>
      </c>
      <c r="T69" s="161"/>
      <c r="U69" s="166">
        <f>+U68+U63+U49</f>
        <v>0</v>
      </c>
      <c r="V69" s="161"/>
      <c r="W69" s="166">
        <f>+W68+W63+W49</f>
        <v>1143047311</v>
      </c>
    </row>
    <row r="70" spans="1:23" ht="15.75" thickTop="1"/>
  </sheetData>
  <sheetProtection password="F7ED" sheet="1" objects="1" scenarios="1"/>
  <mergeCells count="6">
    <mergeCell ref="E44:W44"/>
    <mergeCell ref="E5:W5"/>
    <mergeCell ref="M7:O7"/>
    <mergeCell ref="E11:W11"/>
    <mergeCell ref="E38:W38"/>
    <mergeCell ref="M40:O40"/>
  </mergeCells>
  <pageMargins left="0.43307086614173229" right="0.15748031496062992" top="0.82677165354330717" bottom="0.74803149606299213" header="0.35433070866141736" footer="0.31496062992125984"/>
  <pageSetup paperSize="9" scale="67" firstPageNumber="12" fitToHeight="2" orientation="landscape" useFirstPageNumber="1" r:id="rId1"/>
  <headerFooter>
    <oddFooter>&amp;L&amp;"Times New Roman,Regular"The accompanying notes are an integral part of these financial statements.&amp;R&amp;"Times New Roman,Regular"&amp;P</oddFooter>
  </headerFooter>
  <rowBreaks count="1" manualBreakCount="1">
    <brk id="34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P59"/>
  <sheetViews>
    <sheetView view="pageBreakPreview" topLeftCell="A22" zoomScale="80" zoomScaleSheetLayoutView="80" workbookViewId="0">
      <selection activeCell="A57" sqref="A57"/>
    </sheetView>
  </sheetViews>
  <sheetFormatPr defaultColWidth="9" defaultRowHeight="15"/>
  <cols>
    <col min="1" max="1" width="47.42578125" style="137" customWidth="1"/>
    <col min="2" max="2" width="4.7109375" style="137" bestFit="1" customWidth="1"/>
    <col min="3" max="3" width="1.140625" style="137" customWidth="1"/>
    <col min="4" max="4" width="15.85546875" style="137" bestFit="1" customWidth="1"/>
    <col min="5" max="5" width="1.140625" style="137" customWidth="1"/>
    <col min="6" max="6" width="15.85546875" style="137" bestFit="1" customWidth="1"/>
    <col min="7" max="7" width="1.140625" style="137" customWidth="1"/>
    <col min="8" max="8" width="16.7109375" style="137" customWidth="1"/>
    <col min="9" max="9" width="1.140625" style="137" customWidth="1"/>
    <col min="10" max="10" width="12.7109375" style="137" bestFit="1" customWidth="1"/>
    <col min="11" max="11" width="1.140625" style="137" customWidth="1"/>
    <col min="12" max="12" width="16.5703125" style="137" bestFit="1" customWidth="1"/>
    <col min="13" max="13" width="1.140625" style="137" customWidth="1"/>
    <col min="14" max="14" width="16.85546875" style="137" bestFit="1" customWidth="1"/>
    <col min="15" max="15" width="1.140625" style="137" customWidth="1"/>
    <col min="16" max="16" width="16.28515625" style="137" bestFit="1" customWidth="1"/>
    <col min="17" max="17" width="1.7109375" style="137" customWidth="1"/>
    <col min="18" max="16384" width="9" style="137"/>
  </cols>
  <sheetData>
    <row r="1" spans="1:16" ht="18" customHeight="1">
      <c r="A1" s="3" t="s">
        <v>0</v>
      </c>
      <c r="B1" s="100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</row>
    <row r="2" spans="1:16" ht="18" customHeight="1">
      <c r="A2" s="3" t="s">
        <v>75</v>
      </c>
      <c r="B2" s="100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</row>
    <row r="3" spans="1:16" ht="18" customHeight="1">
      <c r="A3" s="3" t="s">
        <v>163</v>
      </c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</row>
    <row r="4" spans="1:16" ht="18" customHeight="1">
      <c r="A4" s="3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</row>
    <row r="5" spans="1:16" ht="18" customHeight="1">
      <c r="A5" s="101"/>
      <c r="B5" s="100"/>
      <c r="C5" s="102"/>
      <c r="D5" s="206" t="s">
        <v>3</v>
      </c>
      <c r="E5" s="206"/>
      <c r="F5" s="206"/>
      <c r="G5" s="206"/>
      <c r="H5" s="206"/>
      <c r="I5" s="206"/>
      <c r="J5" s="206"/>
      <c r="K5" s="206"/>
      <c r="L5" s="206"/>
      <c r="M5" s="206"/>
      <c r="N5" s="206"/>
      <c r="O5" s="206"/>
      <c r="P5" s="206"/>
    </row>
    <row r="6" spans="1:16" ht="18" customHeight="1">
      <c r="A6" s="101"/>
      <c r="B6" s="100"/>
      <c r="C6" s="102"/>
      <c r="D6" s="34"/>
      <c r="E6" s="34"/>
      <c r="F6" s="34"/>
      <c r="G6" s="34"/>
      <c r="H6" s="105" t="s">
        <v>78</v>
      </c>
      <c r="I6" s="213" t="s">
        <v>76</v>
      </c>
      <c r="J6" s="213"/>
      <c r="K6" s="213"/>
      <c r="L6" s="213"/>
      <c r="M6" s="34"/>
      <c r="N6" s="105" t="s">
        <v>165</v>
      </c>
      <c r="O6" s="168"/>
      <c r="P6" s="34"/>
    </row>
    <row r="7" spans="1:16" ht="18" customHeight="1">
      <c r="A7" s="101"/>
      <c r="B7" s="107"/>
      <c r="C7" s="35"/>
      <c r="D7" s="108" t="s">
        <v>77</v>
      </c>
      <c r="E7" s="104"/>
      <c r="F7" s="106" t="s">
        <v>221</v>
      </c>
      <c r="G7" s="104"/>
      <c r="H7" s="106" t="s">
        <v>81</v>
      </c>
      <c r="I7" s="106"/>
      <c r="J7" s="169"/>
      <c r="K7" s="169"/>
      <c r="L7" s="170"/>
      <c r="M7" s="102"/>
      <c r="N7" s="171" t="s">
        <v>166</v>
      </c>
      <c r="O7" s="172"/>
      <c r="P7" s="33" t="s">
        <v>171</v>
      </c>
    </row>
    <row r="8" spans="1:16" ht="18" customHeight="1">
      <c r="A8" s="101"/>
      <c r="B8" s="107"/>
      <c r="C8" s="35"/>
      <c r="D8" s="111" t="s">
        <v>217</v>
      </c>
      <c r="E8" s="109"/>
      <c r="F8" s="105" t="s">
        <v>80</v>
      </c>
      <c r="G8" s="105"/>
      <c r="H8" s="106" t="s">
        <v>85</v>
      </c>
      <c r="I8" s="105"/>
      <c r="K8" s="106"/>
      <c r="L8" s="106" t="s">
        <v>292</v>
      </c>
      <c r="M8" s="105"/>
      <c r="N8" s="106" t="s">
        <v>167</v>
      </c>
      <c r="O8" s="105"/>
      <c r="P8" s="36" t="s">
        <v>172</v>
      </c>
    </row>
    <row r="9" spans="1:16" ht="18" customHeight="1">
      <c r="A9" s="101"/>
      <c r="B9" s="112" t="s">
        <v>5</v>
      </c>
      <c r="C9" s="35"/>
      <c r="D9" s="108" t="s">
        <v>83</v>
      </c>
      <c r="E9" s="104"/>
      <c r="F9" s="106" t="s">
        <v>84</v>
      </c>
      <c r="G9" s="106"/>
      <c r="H9" s="106" t="s">
        <v>84</v>
      </c>
      <c r="I9" s="106"/>
      <c r="J9" s="36" t="s">
        <v>86</v>
      </c>
      <c r="L9" s="106" t="s">
        <v>129</v>
      </c>
      <c r="M9" s="106"/>
      <c r="N9" s="106" t="s">
        <v>168</v>
      </c>
      <c r="O9" s="106"/>
      <c r="P9" s="106" t="s">
        <v>129</v>
      </c>
    </row>
    <row r="10" spans="1:16" ht="18" customHeight="1">
      <c r="A10" s="101"/>
      <c r="B10" s="35"/>
      <c r="C10" s="35"/>
      <c r="D10" s="211" t="s">
        <v>6</v>
      </c>
      <c r="E10" s="211"/>
      <c r="F10" s="211"/>
      <c r="G10" s="211"/>
      <c r="H10" s="211"/>
      <c r="I10" s="211"/>
      <c r="J10" s="211"/>
      <c r="K10" s="211"/>
      <c r="L10" s="211"/>
      <c r="M10" s="211"/>
      <c r="N10" s="211"/>
      <c r="O10" s="211"/>
      <c r="P10" s="211"/>
    </row>
    <row r="11" spans="1:16" ht="18" customHeight="1">
      <c r="A11" s="3"/>
      <c r="B11" s="38"/>
      <c r="C11" s="117"/>
      <c r="D11" s="149"/>
      <c r="E11" s="150"/>
      <c r="F11" s="149"/>
      <c r="G11" s="149"/>
      <c r="H11" s="149"/>
      <c r="I11" s="151"/>
      <c r="J11" s="149"/>
      <c r="K11" s="149"/>
      <c r="L11" s="149"/>
      <c r="M11" s="149"/>
      <c r="N11" s="149"/>
      <c r="O11" s="149"/>
      <c r="P11" s="102"/>
    </row>
    <row r="12" spans="1:16" ht="18" customHeight="1">
      <c r="A12" s="3" t="s">
        <v>164</v>
      </c>
      <c r="B12" s="101"/>
      <c r="C12" s="100"/>
      <c r="D12" s="161">
        <v>2034465988</v>
      </c>
      <c r="E12" s="158"/>
      <c r="F12" s="161">
        <v>1305308722</v>
      </c>
      <c r="G12" s="161"/>
      <c r="H12" s="161">
        <v>464905198</v>
      </c>
      <c r="I12" s="161"/>
      <c r="J12" s="161">
        <v>2095975</v>
      </c>
      <c r="K12" s="45"/>
      <c r="L12" s="161">
        <v>-2244205144</v>
      </c>
      <c r="M12" s="161"/>
      <c r="N12" s="161">
        <v>966750</v>
      </c>
      <c r="O12" s="161"/>
      <c r="P12" s="173">
        <f>SUM(D12:N12)</f>
        <v>1563537489</v>
      </c>
    </row>
    <row r="13" spans="1:16" ht="18" customHeight="1">
      <c r="A13" s="3"/>
      <c r="B13" s="101"/>
      <c r="C13" s="100"/>
      <c r="D13" s="161"/>
      <c r="E13" s="158"/>
      <c r="F13" s="161"/>
      <c r="G13" s="161"/>
      <c r="H13" s="161"/>
      <c r="I13" s="161"/>
      <c r="J13" s="161"/>
      <c r="K13" s="45"/>
      <c r="L13" s="161"/>
      <c r="M13" s="161"/>
      <c r="N13" s="161"/>
      <c r="O13" s="161"/>
      <c r="P13" s="173"/>
    </row>
    <row r="14" spans="1:16" ht="18" customHeight="1">
      <c r="A14" s="3" t="s">
        <v>101</v>
      </c>
      <c r="B14" s="101"/>
      <c r="C14" s="100"/>
      <c r="D14" s="161"/>
      <c r="E14" s="158"/>
      <c r="F14" s="161"/>
      <c r="G14" s="161"/>
      <c r="H14" s="161"/>
      <c r="I14" s="161"/>
      <c r="J14" s="161"/>
      <c r="K14" s="45"/>
      <c r="L14" s="161"/>
      <c r="M14" s="161"/>
      <c r="N14" s="161"/>
      <c r="O14" s="161"/>
      <c r="P14" s="173"/>
    </row>
    <row r="15" spans="1:16" ht="18" customHeight="1">
      <c r="A15" s="3" t="s">
        <v>90</v>
      </c>
      <c r="B15" s="101"/>
      <c r="C15" s="100"/>
      <c r="D15" s="161"/>
      <c r="E15" s="158"/>
      <c r="F15" s="161"/>
      <c r="G15" s="161"/>
      <c r="H15" s="161"/>
      <c r="I15" s="161"/>
      <c r="J15" s="161"/>
      <c r="K15" s="45"/>
      <c r="L15" s="161"/>
      <c r="M15" s="161"/>
      <c r="N15" s="161"/>
      <c r="O15" s="161"/>
      <c r="P15" s="173"/>
    </row>
    <row r="16" spans="1:16" ht="18" customHeight="1">
      <c r="A16" s="3" t="s">
        <v>91</v>
      </c>
      <c r="B16" s="101"/>
      <c r="C16" s="100"/>
      <c r="D16" s="161"/>
      <c r="E16" s="158"/>
      <c r="F16" s="161"/>
      <c r="G16" s="161"/>
      <c r="H16" s="161"/>
      <c r="I16" s="161"/>
      <c r="J16" s="161"/>
      <c r="K16" s="45"/>
      <c r="L16" s="161"/>
      <c r="M16" s="161"/>
      <c r="N16" s="161"/>
      <c r="O16" s="161"/>
      <c r="P16" s="173"/>
    </row>
    <row r="17" spans="1:16" ht="18" customHeight="1">
      <c r="A17" s="32" t="s">
        <v>226</v>
      </c>
      <c r="B17" s="35"/>
      <c r="C17" s="100"/>
      <c r="D17" s="159">
        <v>1449036</v>
      </c>
      <c r="E17" s="160"/>
      <c r="F17" s="159">
        <v>2173554</v>
      </c>
      <c r="G17" s="159"/>
      <c r="H17" s="159">
        <v>0</v>
      </c>
      <c r="I17" s="150"/>
      <c r="J17" s="160">
        <v>0</v>
      </c>
      <c r="K17" s="150"/>
      <c r="L17" s="150">
        <v>0</v>
      </c>
      <c r="M17" s="150"/>
      <c r="N17" s="150">
        <v>0</v>
      </c>
      <c r="O17" s="150"/>
      <c r="P17" s="164">
        <f>SUM(D17:N17)</f>
        <v>3622590</v>
      </c>
    </row>
    <row r="18" spans="1:16" ht="18" customHeight="1">
      <c r="A18" s="174" t="s">
        <v>227</v>
      </c>
      <c r="B18" s="35"/>
      <c r="C18" s="100"/>
      <c r="D18" s="175"/>
      <c r="E18" s="160"/>
      <c r="F18" s="175"/>
      <c r="G18" s="159"/>
      <c r="H18" s="175"/>
      <c r="I18" s="150"/>
      <c r="J18" s="176"/>
      <c r="K18" s="150"/>
      <c r="L18" s="176"/>
      <c r="M18" s="150"/>
      <c r="N18" s="176"/>
      <c r="O18" s="150"/>
      <c r="P18" s="175"/>
    </row>
    <row r="19" spans="1:16" ht="18" customHeight="1">
      <c r="A19" s="174" t="s">
        <v>94</v>
      </c>
      <c r="B19" s="35"/>
      <c r="C19" s="100"/>
      <c r="D19" s="177">
        <f>SUM(D17:D17)</f>
        <v>1449036</v>
      </c>
      <c r="E19" s="158"/>
      <c r="F19" s="177">
        <f>SUM(F17:F17)</f>
        <v>2173554</v>
      </c>
      <c r="G19" s="152"/>
      <c r="H19" s="177">
        <f>SUM(H17:H17)</f>
        <v>0</v>
      </c>
      <c r="I19" s="153"/>
      <c r="J19" s="177">
        <f>SUM(J17:J17)</f>
        <v>0</v>
      </c>
      <c r="K19" s="153"/>
      <c r="L19" s="177">
        <f>SUM(L17:L17)</f>
        <v>0</v>
      </c>
      <c r="M19" s="153"/>
      <c r="N19" s="177">
        <f>SUM(N17:N17)</f>
        <v>0</v>
      </c>
      <c r="O19" s="153"/>
      <c r="P19" s="177">
        <f>SUM(P17:P17)</f>
        <v>3622590</v>
      </c>
    </row>
    <row r="20" spans="1:16" ht="18" customHeight="1">
      <c r="A20" s="130" t="s">
        <v>102</v>
      </c>
      <c r="B20" s="35"/>
      <c r="C20" s="100"/>
      <c r="D20" s="152"/>
      <c r="E20" s="158"/>
      <c r="F20" s="152"/>
      <c r="G20" s="152"/>
      <c r="H20" s="152"/>
      <c r="I20" s="153"/>
      <c r="J20" s="152"/>
      <c r="K20" s="153"/>
      <c r="L20" s="152"/>
      <c r="M20" s="153"/>
      <c r="N20" s="152"/>
      <c r="O20" s="153"/>
      <c r="P20" s="152"/>
    </row>
    <row r="21" spans="1:16" ht="18" customHeight="1">
      <c r="A21" s="113" t="s">
        <v>89</v>
      </c>
      <c r="B21" s="35"/>
      <c r="C21" s="100"/>
      <c r="D21" s="177">
        <f>+D19</f>
        <v>1449036</v>
      </c>
      <c r="E21" s="158"/>
      <c r="F21" s="177">
        <f>+F19</f>
        <v>2173554</v>
      </c>
      <c r="G21" s="152"/>
      <c r="H21" s="177">
        <f>+H19</f>
        <v>0</v>
      </c>
      <c r="I21" s="153"/>
      <c r="J21" s="177">
        <f>+J19</f>
        <v>0</v>
      </c>
      <c r="K21" s="153"/>
      <c r="L21" s="177">
        <f>+L19</f>
        <v>0</v>
      </c>
      <c r="M21" s="153"/>
      <c r="N21" s="177">
        <f>+N19</f>
        <v>0</v>
      </c>
      <c r="O21" s="153"/>
      <c r="P21" s="177">
        <f>SUM(P18:P19)</f>
        <v>3622590</v>
      </c>
    </row>
    <row r="22" spans="1:16" ht="18" customHeight="1">
      <c r="A22" s="113"/>
      <c r="B22" s="35"/>
      <c r="C22" s="100"/>
      <c r="D22" s="152"/>
      <c r="E22" s="158"/>
      <c r="F22" s="152"/>
      <c r="G22" s="152"/>
      <c r="H22" s="152"/>
      <c r="I22" s="153"/>
      <c r="J22" s="152"/>
      <c r="K22" s="153"/>
      <c r="L22" s="152"/>
      <c r="M22" s="153"/>
      <c r="N22" s="152"/>
      <c r="O22" s="153"/>
      <c r="P22" s="152"/>
    </row>
    <row r="23" spans="1:16" ht="18" customHeight="1">
      <c r="A23" s="3" t="s">
        <v>100</v>
      </c>
      <c r="B23" s="35"/>
      <c r="C23" s="100"/>
      <c r="D23" s="159"/>
      <c r="E23" s="160"/>
      <c r="F23" s="159"/>
      <c r="G23" s="159"/>
      <c r="H23" s="159"/>
      <c r="I23" s="150"/>
      <c r="J23" s="160"/>
      <c r="K23" s="150"/>
      <c r="L23" s="150"/>
      <c r="M23" s="150"/>
      <c r="N23" s="150"/>
      <c r="O23" s="150"/>
      <c r="P23" s="164"/>
    </row>
    <row r="24" spans="1:16" ht="18" customHeight="1">
      <c r="A24" s="32" t="s">
        <v>228</v>
      </c>
      <c r="B24" s="35">
        <v>57</v>
      </c>
      <c r="C24" s="100"/>
      <c r="D24" s="159">
        <v>0</v>
      </c>
      <c r="E24" s="160"/>
      <c r="F24" s="159">
        <v>0</v>
      </c>
      <c r="G24" s="160"/>
      <c r="H24" s="159">
        <v>0</v>
      </c>
      <c r="I24" s="150"/>
      <c r="J24" s="162">
        <v>0</v>
      </c>
      <c r="K24" s="163"/>
      <c r="L24" s="163">
        <v>-685212964</v>
      </c>
      <c r="M24" s="150"/>
      <c r="N24" s="150">
        <v>0</v>
      </c>
      <c r="O24" s="150"/>
      <c r="P24" s="164">
        <f t="shared" ref="P24:P26" si="0">SUM(D24:N24)</f>
        <v>-685212964</v>
      </c>
    </row>
    <row r="25" spans="1:16" ht="18" customHeight="1">
      <c r="A25" s="32" t="s">
        <v>297</v>
      </c>
      <c r="B25" s="35"/>
      <c r="C25" s="100"/>
      <c r="D25" s="159">
        <v>0</v>
      </c>
      <c r="E25" s="160"/>
      <c r="F25" s="159">
        <v>0</v>
      </c>
      <c r="G25" s="160"/>
      <c r="H25" s="159">
        <v>0</v>
      </c>
      <c r="I25" s="150"/>
      <c r="J25" s="162">
        <v>0</v>
      </c>
      <c r="K25" s="163"/>
      <c r="L25" s="163">
        <v>18517286</v>
      </c>
      <c r="M25" s="150"/>
      <c r="N25" s="150">
        <v>90750</v>
      </c>
      <c r="O25" s="150"/>
      <c r="P25" s="164">
        <f t="shared" si="0"/>
        <v>18608036</v>
      </c>
    </row>
    <row r="26" spans="1:16" ht="18" customHeight="1">
      <c r="A26" s="3" t="s">
        <v>70</v>
      </c>
      <c r="B26" s="35"/>
      <c r="C26" s="100"/>
      <c r="D26" s="165">
        <f>SUM(D24:D25)</f>
        <v>0</v>
      </c>
      <c r="E26" s="160"/>
      <c r="F26" s="165">
        <f>SUM(F24:F25)</f>
        <v>0</v>
      </c>
      <c r="G26" s="159"/>
      <c r="H26" s="165">
        <f>SUM(H24:H25)</f>
        <v>0</v>
      </c>
      <c r="I26" s="150"/>
      <c r="J26" s="178">
        <f>SUM(J24:J25)</f>
        <v>0</v>
      </c>
      <c r="K26" s="150"/>
      <c r="L26" s="178">
        <f>SUM(L24:L25)</f>
        <v>-666695678</v>
      </c>
      <c r="M26" s="150"/>
      <c r="N26" s="178">
        <f>SUM(N24:N25)</f>
        <v>90750</v>
      </c>
      <c r="O26" s="150"/>
      <c r="P26" s="165">
        <f t="shared" si="0"/>
        <v>-666604928</v>
      </c>
    </row>
    <row r="27" spans="1:16" ht="18" customHeight="1">
      <c r="A27" s="32"/>
      <c r="B27" s="35"/>
      <c r="C27" s="100"/>
      <c r="D27" s="159"/>
      <c r="E27" s="160"/>
      <c r="F27" s="159"/>
      <c r="G27" s="159"/>
      <c r="H27" s="159"/>
      <c r="I27" s="150"/>
      <c r="J27" s="160"/>
      <c r="K27" s="150"/>
      <c r="L27" s="150"/>
      <c r="M27" s="150"/>
      <c r="N27" s="150"/>
      <c r="O27" s="150"/>
      <c r="P27" s="164"/>
    </row>
    <row r="28" spans="1:16" ht="18" customHeight="1" thickBot="1">
      <c r="A28" s="3" t="s">
        <v>174</v>
      </c>
      <c r="B28" s="38"/>
      <c r="C28" s="117"/>
      <c r="D28" s="166">
        <f>+D26+D21+D12</f>
        <v>2035915024</v>
      </c>
      <c r="E28" s="153"/>
      <c r="F28" s="166">
        <f>+F26+F21+F12</f>
        <v>1307482276</v>
      </c>
      <c r="G28" s="161"/>
      <c r="H28" s="166">
        <f>+H26+H21+H12</f>
        <v>464905198</v>
      </c>
      <c r="I28" s="167"/>
      <c r="J28" s="166">
        <f>+J26+J21+J12</f>
        <v>2095975</v>
      </c>
      <c r="K28" s="161"/>
      <c r="L28" s="166">
        <f>+L26+L21+L12</f>
        <v>-2910900822</v>
      </c>
      <c r="M28" s="161"/>
      <c r="N28" s="166">
        <f>+N26+N21+N12</f>
        <v>1057500</v>
      </c>
      <c r="O28" s="161"/>
      <c r="P28" s="166">
        <f>+P26+P21+P12</f>
        <v>900555151</v>
      </c>
    </row>
    <row r="29" spans="1:16" ht="18" customHeight="1" thickTop="1">
      <c r="A29" s="3" t="s">
        <v>0</v>
      </c>
      <c r="B29" s="100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</row>
    <row r="30" spans="1:16" ht="18" customHeight="1">
      <c r="A30" s="3" t="s">
        <v>75</v>
      </c>
      <c r="B30" s="100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</row>
    <row r="31" spans="1:16" ht="18" customHeight="1">
      <c r="A31" s="3" t="s">
        <v>163</v>
      </c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</row>
    <row r="32" spans="1:16" ht="18" customHeight="1">
      <c r="A32" s="3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</row>
    <row r="33" spans="1:16" ht="18" customHeight="1">
      <c r="A33" s="101"/>
      <c r="B33" s="100"/>
      <c r="C33" s="102"/>
      <c r="D33" s="206" t="s">
        <v>3</v>
      </c>
      <c r="E33" s="206"/>
      <c r="F33" s="206"/>
      <c r="G33" s="206"/>
      <c r="H33" s="206"/>
      <c r="I33" s="206"/>
      <c r="J33" s="206"/>
      <c r="K33" s="206"/>
      <c r="L33" s="206"/>
      <c r="M33" s="206"/>
      <c r="N33" s="206"/>
      <c r="O33" s="206"/>
      <c r="P33" s="206"/>
    </row>
    <row r="34" spans="1:16" ht="18" customHeight="1">
      <c r="A34" s="101"/>
      <c r="B34" s="100"/>
      <c r="C34" s="102"/>
      <c r="D34" s="34"/>
      <c r="E34" s="34"/>
      <c r="F34" s="34"/>
      <c r="G34" s="34"/>
      <c r="H34" s="105" t="s">
        <v>78</v>
      </c>
      <c r="I34" s="213" t="s">
        <v>76</v>
      </c>
      <c r="J34" s="213"/>
      <c r="K34" s="213"/>
      <c r="L34" s="213"/>
      <c r="M34" s="34"/>
      <c r="N34" s="105" t="s">
        <v>165</v>
      </c>
      <c r="O34" s="168"/>
      <c r="P34" s="34"/>
    </row>
    <row r="35" spans="1:16" ht="18" customHeight="1">
      <c r="A35" s="101"/>
      <c r="B35" s="107"/>
      <c r="C35" s="35"/>
      <c r="D35" s="108" t="s">
        <v>77</v>
      </c>
      <c r="E35" s="104"/>
      <c r="F35" s="106" t="s">
        <v>221</v>
      </c>
      <c r="G35" s="104"/>
      <c r="H35" s="106" t="s">
        <v>81</v>
      </c>
      <c r="I35" s="106"/>
      <c r="J35" s="169"/>
      <c r="K35" s="169"/>
      <c r="L35" s="170"/>
      <c r="M35" s="102"/>
      <c r="N35" s="171" t="s">
        <v>166</v>
      </c>
      <c r="O35" s="172"/>
      <c r="P35" s="33" t="s">
        <v>171</v>
      </c>
    </row>
    <row r="36" spans="1:16" ht="18" customHeight="1">
      <c r="A36" s="101"/>
      <c r="B36" s="107"/>
      <c r="C36" s="35"/>
      <c r="D36" s="111" t="s">
        <v>217</v>
      </c>
      <c r="E36" s="109"/>
      <c r="F36" s="105" t="s">
        <v>80</v>
      </c>
      <c r="G36" s="105"/>
      <c r="H36" s="106" t="s">
        <v>85</v>
      </c>
      <c r="I36" s="105"/>
      <c r="K36" s="106"/>
      <c r="L36" s="106" t="s">
        <v>292</v>
      </c>
      <c r="M36" s="105"/>
      <c r="N36" s="106" t="s">
        <v>167</v>
      </c>
      <c r="O36" s="105"/>
      <c r="P36" s="36" t="s">
        <v>172</v>
      </c>
    </row>
    <row r="37" spans="1:16" ht="18" customHeight="1">
      <c r="A37" s="101"/>
      <c r="B37" s="112" t="s">
        <v>5</v>
      </c>
      <c r="C37" s="35"/>
      <c r="D37" s="108" t="s">
        <v>83</v>
      </c>
      <c r="E37" s="104"/>
      <c r="F37" s="106" t="s">
        <v>84</v>
      </c>
      <c r="G37" s="106"/>
      <c r="H37" s="106" t="s">
        <v>84</v>
      </c>
      <c r="I37" s="106"/>
      <c r="J37" s="36" t="s">
        <v>86</v>
      </c>
      <c r="L37" s="106" t="s">
        <v>129</v>
      </c>
      <c r="M37" s="106"/>
      <c r="N37" s="106" t="s">
        <v>168</v>
      </c>
      <c r="O37" s="106"/>
      <c r="P37" s="106" t="s">
        <v>129</v>
      </c>
    </row>
    <row r="38" spans="1:16" ht="18" customHeight="1">
      <c r="A38" s="101"/>
      <c r="B38" s="35"/>
      <c r="C38" s="35"/>
      <c r="D38" s="211" t="s">
        <v>6</v>
      </c>
      <c r="E38" s="211"/>
      <c r="F38" s="211"/>
      <c r="G38" s="211"/>
      <c r="H38" s="211"/>
      <c r="I38" s="211"/>
      <c r="J38" s="211"/>
      <c r="K38" s="211"/>
      <c r="L38" s="211"/>
      <c r="M38" s="211"/>
      <c r="N38" s="211"/>
      <c r="O38" s="211"/>
      <c r="P38" s="211"/>
    </row>
    <row r="39" spans="1:16" ht="18" customHeight="1">
      <c r="A39" s="3"/>
      <c r="B39" s="38"/>
      <c r="C39" s="117"/>
      <c r="D39" s="149"/>
      <c r="E39" s="150"/>
      <c r="F39" s="149"/>
      <c r="G39" s="149"/>
      <c r="H39" s="149"/>
      <c r="I39" s="151"/>
      <c r="J39" s="149"/>
      <c r="K39" s="149"/>
      <c r="L39" s="149"/>
      <c r="M39" s="149"/>
      <c r="N39" s="149"/>
      <c r="O39" s="149"/>
      <c r="P39" s="102"/>
    </row>
    <row r="40" spans="1:16" ht="18" customHeight="1">
      <c r="A40" s="3" t="s">
        <v>225</v>
      </c>
      <c r="B40" s="101"/>
      <c r="C40" s="100"/>
      <c r="D40" s="161">
        <v>2035915024</v>
      </c>
      <c r="E40" s="158"/>
      <c r="F40" s="161">
        <v>1307482276</v>
      </c>
      <c r="G40" s="158"/>
      <c r="H40" s="161">
        <v>464905198</v>
      </c>
      <c r="I40" s="161"/>
      <c r="J40" s="161">
        <v>2095975</v>
      </c>
      <c r="K40" s="45"/>
      <c r="L40" s="161">
        <v>-2913370799</v>
      </c>
      <c r="M40" s="161"/>
      <c r="N40" s="161">
        <v>1057500</v>
      </c>
      <c r="O40" s="161"/>
      <c r="P40" s="179">
        <f>SUM(D40:N40)</f>
        <v>898085174</v>
      </c>
    </row>
    <row r="41" spans="1:16" ht="18" customHeight="1">
      <c r="A41" s="32" t="s">
        <v>216</v>
      </c>
      <c r="B41" s="33">
        <v>57</v>
      </c>
      <c r="C41" s="201"/>
      <c r="D41" s="203">
        <v>0</v>
      </c>
      <c r="E41" s="160"/>
      <c r="F41" s="203">
        <v>0</v>
      </c>
      <c r="G41" s="160"/>
      <c r="H41" s="203">
        <v>0</v>
      </c>
      <c r="I41" s="149"/>
      <c r="J41" s="203">
        <v>0</v>
      </c>
      <c r="K41" s="44"/>
      <c r="L41" s="203">
        <v>2469977</v>
      </c>
      <c r="M41" s="149"/>
      <c r="N41" s="203">
        <v>0</v>
      </c>
      <c r="O41" s="149"/>
      <c r="P41" s="181">
        <v>2469977</v>
      </c>
    </row>
    <row r="42" spans="1:16" ht="18" customHeight="1">
      <c r="A42" s="3" t="s">
        <v>175</v>
      </c>
      <c r="B42" s="101"/>
      <c r="C42" s="100"/>
      <c r="D42" s="161">
        <f>SUM(D40:D41)</f>
        <v>2035915024</v>
      </c>
      <c r="E42" s="158"/>
      <c r="F42" s="161">
        <f>SUM(F40:F41)</f>
        <v>1307482276</v>
      </c>
      <c r="G42" s="158"/>
      <c r="H42" s="161">
        <f>SUM(H40:H41)</f>
        <v>464905198</v>
      </c>
      <c r="I42" s="161"/>
      <c r="J42" s="161">
        <f>SUM(J40:J41)</f>
        <v>2095975</v>
      </c>
      <c r="K42" s="45"/>
      <c r="L42" s="161">
        <f>SUM(L40:L41)</f>
        <v>-2910900822</v>
      </c>
      <c r="M42" s="161"/>
      <c r="N42" s="161">
        <f>SUM(N40:N41)</f>
        <v>1057500</v>
      </c>
      <c r="O42" s="161"/>
      <c r="P42" s="161">
        <f>SUM(P40:P41)</f>
        <v>900555151</v>
      </c>
    </row>
    <row r="43" spans="1:16" ht="18" customHeight="1">
      <c r="A43" s="3"/>
      <c r="B43" s="101"/>
      <c r="C43" s="100"/>
      <c r="D43" s="161"/>
      <c r="E43" s="158"/>
      <c r="F43" s="161"/>
      <c r="G43" s="161"/>
      <c r="H43" s="161"/>
      <c r="I43" s="161"/>
      <c r="J43" s="161"/>
      <c r="K43" s="45"/>
      <c r="L43" s="161"/>
      <c r="M43" s="161"/>
      <c r="N43" s="161"/>
      <c r="O43" s="161"/>
      <c r="P43" s="102"/>
    </row>
    <row r="44" spans="1:16" ht="18" customHeight="1">
      <c r="A44" s="3" t="s">
        <v>101</v>
      </c>
      <c r="B44" s="35"/>
      <c r="C44" s="100"/>
      <c r="D44" s="159"/>
      <c r="E44" s="160"/>
      <c r="F44" s="159"/>
      <c r="G44" s="159"/>
      <c r="H44" s="159"/>
      <c r="I44" s="150"/>
      <c r="J44" s="160"/>
      <c r="K44" s="150"/>
      <c r="L44" s="150"/>
      <c r="M44" s="150"/>
      <c r="N44" s="150"/>
      <c r="O44" s="150"/>
      <c r="P44" s="102"/>
    </row>
    <row r="45" spans="1:16" ht="18" customHeight="1">
      <c r="A45" s="3" t="s">
        <v>90</v>
      </c>
      <c r="B45" s="35"/>
      <c r="C45" s="100"/>
      <c r="D45" s="159"/>
      <c r="E45" s="160"/>
      <c r="F45" s="159"/>
      <c r="G45" s="159"/>
      <c r="H45" s="159"/>
      <c r="I45" s="150"/>
      <c r="J45" s="160"/>
      <c r="K45" s="150"/>
      <c r="L45" s="150"/>
      <c r="M45" s="150"/>
      <c r="N45" s="150"/>
      <c r="O45" s="150"/>
      <c r="P45" s="102"/>
    </row>
    <row r="46" spans="1:16" ht="18" customHeight="1">
      <c r="A46" s="3" t="s">
        <v>91</v>
      </c>
      <c r="B46" s="35"/>
      <c r="C46" s="100"/>
      <c r="D46" s="159"/>
      <c r="E46" s="160"/>
      <c r="F46" s="159"/>
      <c r="G46" s="159"/>
      <c r="H46" s="159"/>
      <c r="I46" s="150"/>
      <c r="J46" s="160"/>
      <c r="K46" s="150"/>
      <c r="L46" s="150"/>
      <c r="M46" s="150"/>
      <c r="N46" s="150"/>
      <c r="O46" s="150"/>
      <c r="P46" s="102"/>
    </row>
    <row r="47" spans="1:16" ht="18" customHeight="1">
      <c r="A47" s="32" t="s">
        <v>226</v>
      </c>
      <c r="B47" s="35">
        <v>37</v>
      </c>
      <c r="C47" s="100"/>
      <c r="D47" s="180">
        <v>457442757</v>
      </c>
      <c r="E47" s="160"/>
      <c r="F47" s="180">
        <v>114360701</v>
      </c>
      <c r="G47" s="159"/>
      <c r="H47" s="180">
        <v>0</v>
      </c>
      <c r="I47" s="150"/>
      <c r="J47" s="156">
        <v>0</v>
      </c>
      <c r="K47" s="150"/>
      <c r="L47" s="156">
        <v>0</v>
      </c>
      <c r="M47" s="150"/>
      <c r="N47" s="156">
        <v>0</v>
      </c>
      <c r="O47" s="150"/>
      <c r="P47" s="181">
        <f>SUM(D47:N47)</f>
        <v>571803458</v>
      </c>
    </row>
    <row r="48" spans="1:16" ht="18" customHeight="1">
      <c r="A48" s="174" t="s">
        <v>229</v>
      </c>
      <c r="B48" s="35"/>
      <c r="C48" s="100"/>
      <c r="D48" s="159"/>
      <c r="E48" s="160"/>
      <c r="F48" s="159"/>
      <c r="G48" s="159"/>
      <c r="H48" s="159"/>
      <c r="I48" s="150"/>
      <c r="J48" s="160"/>
      <c r="K48" s="150"/>
      <c r="L48" s="150"/>
      <c r="M48" s="150"/>
      <c r="N48" s="150"/>
      <c r="O48" s="150"/>
      <c r="P48" s="102"/>
    </row>
    <row r="49" spans="1:16" ht="18" customHeight="1">
      <c r="A49" s="174" t="s">
        <v>94</v>
      </c>
      <c r="B49" s="38"/>
      <c r="C49" s="114"/>
      <c r="D49" s="152">
        <f>SUM(D47:D48)</f>
        <v>457442757</v>
      </c>
      <c r="E49" s="153"/>
      <c r="F49" s="152">
        <f>SUM(F47:F48)</f>
        <v>114360701</v>
      </c>
      <c r="G49" s="152"/>
      <c r="H49" s="152">
        <v>0</v>
      </c>
      <c r="I49" s="153"/>
      <c r="J49" s="158">
        <v>0</v>
      </c>
      <c r="K49" s="153"/>
      <c r="L49" s="153">
        <v>0</v>
      </c>
      <c r="M49" s="153"/>
      <c r="N49" s="153">
        <v>0</v>
      </c>
      <c r="O49" s="153"/>
      <c r="P49" s="182">
        <f>SUM(D49:N49)</f>
        <v>571803458</v>
      </c>
    </row>
    <row r="50" spans="1:16" ht="18" customHeight="1">
      <c r="A50" s="130" t="s">
        <v>102</v>
      </c>
      <c r="B50" s="38"/>
      <c r="C50" s="117"/>
      <c r="D50" s="183"/>
      <c r="E50" s="153"/>
      <c r="F50" s="183"/>
      <c r="G50" s="161"/>
      <c r="H50" s="183"/>
      <c r="I50" s="167"/>
      <c r="J50" s="183"/>
      <c r="K50" s="161"/>
      <c r="L50" s="183"/>
      <c r="M50" s="161"/>
      <c r="N50" s="183"/>
      <c r="O50" s="161"/>
      <c r="P50" s="184"/>
    </row>
    <row r="51" spans="1:16" ht="18" customHeight="1">
      <c r="A51" s="113" t="s">
        <v>89</v>
      </c>
      <c r="B51" s="38"/>
      <c r="C51" s="117"/>
      <c r="D51" s="177">
        <f>SUM(D49:D50)</f>
        <v>457442757</v>
      </c>
      <c r="E51" s="153"/>
      <c r="F51" s="177">
        <f>SUM(F49:F50)</f>
        <v>114360701</v>
      </c>
      <c r="G51" s="152"/>
      <c r="H51" s="177">
        <v>0</v>
      </c>
      <c r="I51" s="153"/>
      <c r="J51" s="157">
        <v>0</v>
      </c>
      <c r="K51" s="153"/>
      <c r="L51" s="157">
        <v>0</v>
      </c>
      <c r="M51" s="153"/>
      <c r="N51" s="157">
        <v>0</v>
      </c>
      <c r="O51" s="153"/>
      <c r="P51" s="182">
        <f>SUM(D51:N51)</f>
        <v>571803458</v>
      </c>
    </row>
    <row r="52" spans="1:16" ht="18" customHeight="1">
      <c r="A52" s="113"/>
      <c r="B52" s="38"/>
      <c r="C52" s="117"/>
      <c r="D52" s="152"/>
      <c r="E52" s="153"/>
      <c r="F52" s="152"/>
      <c r="G52" s="152"/>
      <c r="H52" s="152"/>
      <c r="I52" s="153"/>
      <c r="J52" s="158"/>
      <c r="K52" s="153"/>
      <c r="L52" s="158"/>
      <c r="M52" s="153"/>
      <c r="N52" s="158"/>
      <c r="O52" s="153"/>
      <c r="P52" s="185"/>
    </row>
    <row r="53" spans="1:16" ht="18" customHeight="1">
      <c r="A53" s="3" t="s">
        <v>100</v>
      </c>
      <c r="B53" s="35"/>
      <c r="C53" s="100"/>
      <c r="D53" s="159"/>
      <c r="E53" s="160"/>
      <c r="F53" s="159"/>
      <c r="G53" s="159"/>
      <c r="H53" s="159"/>
      <c r="I53" s="150"/>
      <c r="J53" s="160"/>
      <c r="K53" s="150"/>
      <c r="L53" s="150"/>
      <c r="M53" s="150"/>
      <c r="N53" s="150"/>
      <c r="O53" s="150"/>
      <c r="P53" s="164"/>
    </row>
    <row r="54" spans="1:16" ht="18" customHeight="1">
      <c r="A54" s="32" t="s">
        <v>230</v>
      </c>
      <c r="B54" s="35"/>
      <c r="C54" s="100"/>
      <c r="D54" s="159">
        <v>0</v>
      </c>
      <c r="E54" s="160"/>
      <c r="F54" s="159">
        <v>0</v>
      </c>
      <c r="G54" s="160"/>
      <c r="H54" s="159">
        <v>0</v>
      </c>
      <c r="I54" s="150"/>
      <c r="J54" s="162">
        <v>0</v>
      </c>
      <c r="K54" s="163"/>
      <c r="L54" s="163">
        <v>-957378392</v>
      </c>
      <c r="M54" s="150"/>
      <c r="N54" s="150">
        <v>0</v>
      </c>
      <c r="O54" s="150"/>
      <c r="P54" s="186">
        <v>-957378392</v>
      </c>
    </row>
    <row r="55" spans="1:16" ht="18" customHeight="1">
      <c r="A55" s="32" t="s">
        <v>103</v>
      </c>
      <c r="B55" s="35"/>
      <c r="C55" s="100"/>
      <c r="D55" s="159">
        <v>0</v>
      </c>
      <c r="E55" s="160"/>
      <c r="F55" s="159">
        <v>0</v>
      </c>
      <c r="G55" s="160"/>
      <c r="H55" s="159">
        <v>0</v>
      </c>
      <c r="I55" s="150"/>
      <c r="J55" s="162">
        <v>0</v>
      </c>
      <c r="K55" s="163"/>
      <c r="L55" s="163">
        <v>0</v>
      </c>
      <c r="M55" s="150"/>
      <c r="N55" s="150">
        <v>154000</v>
      </c>
      <c r="O55" s="150"/>
      <c r="P55" s="181">
        <v>154000</v>
      </c>
    </row>
    <row r="56" spans="1:16" ht="18" customHeight="1">
      <c r="A56" s="3" t="s">
        <v>70</v>
      </c>
      <c r="B56" s="35"/>
      <c r="C56" s="100"/>
      <c r="D56" s="165">
        <f>SUM(D54:D55)</f>
        <v>0</v>
      </c>
      <c r="E56" s="160"/>
      <c r="F56" s="165">
        <f>SUM(F54:F55)</f>
        <v>0</v>
      </c>
      <c r="G56" s="159"/>
      <c r="H56" s="165">
        <f>SUM(H54:H55)</f>
        <v>0</v>
      </c>
      <c r="I56" s="150"/>
      <c r="J56" s="178">
        <f>SUM(J54:J55)</f>
        <v>0</v>
      </c>
      <c r="K56" s="150"/>
      <c r="L56" s="178">
        <f>SUM(L54:L55)</f>
        <v>-957378392</v>
      </c>
      <c r="M56" s="150"/>
      <c r="N56" s="178">
        <f>SUM(N54:N55)</f>
        <v>154000</v>
      </c>
      <c r="O56" s="150"/>
      <c r="P56" s="165">
        <f>SUM(P54:P55)</f>
        <v>-957224392</v>
      </c>
    </row>
    <row r="57" spans="1:16" s="138" customFormat="1" ht="18" customHeight="1">
      <c r="A57" s="192"/>
      <c r="B57" s="188"/>
      <c r="C57" s="190"/>
      <c r="D57" s="159"/>
      <c r="E57" s="160"/>
      <c r="F57" s="159"/>
      <c r="G57" s="159"/>
      <c r="H57" s="159"/>
      <c r="I57" s="160"/>
      <c r="J57" s="160"/>
      <c r="K57" s="160"/>
      <c r="L57" s="160"/>
      <c r="M57" s="160"/>
      <c r="N57" s="160"/>
      <c r="O57" s="160"/>
      <c r="P57" s="159"/>
    </row>
    <row r="58" spans="1:16" ht="18" customHeight="1" thickBot="1">
      <c r="A58" s="3" t="s">
        <v>176</v>
      </c>
      <c r="B58" s="38"/>
      <c r="C58" s="187"/>
      <c r="D58" s="191">
        <f>+D56+D51+D42</f>
        <v>2493357781</v>
      </c>
      <c r="E58" s="153"/>
      <c r="F58" s="191">
        <f>+F56+F51+F42</f>
        <v>1421842977</v>
      </c>
      <c r="G58" s="161"/>
      <c r="H58" s="191">
        <f>+H56+H51+H42</f>
        <v>464905198</v>
      </c>
      <c r="I58" s="167"/>
      <c r="J58" s="191">
        <f>+J56+J51+J42</f>
        <v>2095975</v>
      </c>
      <c r="K58" s="161"/>
      <c r="L58" s="191">
        <f>+L56+L51+L42</f>
        <v>-3868279214</v>
      </c>
      <c r="M58" s="161"/>
      <c r="N58" s="191">
        <f>+N56+N51+N42</f>
        <v>1211500</v>
      </c>
      <c r="O58" s="161"/>
      <c r="P58" s="191">
        <f>+P56+P51+P42</f>
        <v>515134217</v>
      </c>
    </row>
    <row r="59" spans="1:16" ht="15.75" thickTop="1"/>
  </sheetData>
  <sheetProtection password="F7ED" sheet="1" objects="1" scenarios="1"/>
  <mergeCells count="6">
    <mergeCell ref="D38:P38"/>
    <mergeCell ref="I6:L6"/>
    <mergeCell ref="D5:P5"/>
    <mergeCell ref="D33:P33"/>
    <mergeCell ref="D10:P10"/>
    <mergeCell ref="I34:L34"/>
  </mergeCells>
  <pageMargins left="0.55118110236220474" right="0.15748031496062992" top="0.74803149606299213" bottom="0.74803149606299213" header="0.31496062992125984" footer="0.31496062992125984"/>
  <pageSetup paperSize="9" scale="80" firstPageNumber="14" fitToHeight="2" orientation="landscape" useFirstPageNumber="1" r:id="rId1"/>
  <headerFooter>
    <oddFooter>&amp;L&amp;"Times New Roman,Regular"The accompanying notes are an integral part of these financial statements.&amp;R&amp;"Times New Roman,Regular"&amp;P</oddFooter>
  </headerFooter>
  <rowBreaks count="1" manualBreakCount="1">
    <brk id="28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17"/>
  <sheetViews>
    <sheetView tabSelected="1" view="pageBreakPreview" topLeftCell="A61" zoomScaleSheetLayoutView="100" workbookViewId="0">
      <selection activeCell="A109" sqref="A109"/>
    </sheetView>
  </sheetViews>
  <sheetFormatPr defaultRowHeight="15"/>
  <cols>
    <col min="1" max="1" width="45.85546875" style="99" customWidth="1"/>
    <col min="2" max="2" width="4.7109375" style="99" customWidth="1"/>
    <col min="3" max="3" width="1.5703125" style="99" customWidth="1"/>
    <col min="4" max="4" width="14.140625" style="99" bestFit="1" customWidth="1"/>
    <col min="5" max="5" width="1.5703125" style="99" customWidth="1"/>
    <col min="6" max="6" width="14" style="99" bestFit="1" customWidth="1"/>
    <col min="7" max="7" width="1.5703125" style="99" customWidth="1"/>
    <col min="8" max="8" width="14.140625" style="99" bestFit="1" customWidth="1"/>
    <col min="9" max="9" width="1.5703125" style="99" customWidth="1"/>
    <col min="10" max="10" width="13.5703125" style="99" bestFit="1" customWidth="1"/>
    <col min="11" max="16384" width="9.140625" style="99"/>
  </cols>
  <sheetData>
    <row r="1" spans="1:12" ht="17.100000000000001" customHeight="1">
      <c r="A1" s="1" t="s">
        <v>0</v>
      </c>
      <c r="B1" s="10"/>
      <c r="C1" s="10"/>
      <c r="D1" s="66"/>
      <c r="E1" s="10"/>
      <c r="F1" s="10"/>
      <c r="G1" s="52"/>
      <c r="H1" s="52"/>
      <c r="I1" s="52"/>
      <c r="J1" s="67"/>
    </row>
    <row r="2" spans="1:12" ht="17.100000000000001" customHeight="1">
      <c r="A2" s="3" t="s">
        <v>104</v>
      </c>
      <c r="B2" s="10"/>
      <c r="C2" s="10"/>
      <c r="D2" s="66"/>
      <c r="E2" s="10"/>
      <c r="F2" s="10"/>
      <c r="G2" s="52"/>
      <c r="H2" s="52"/>
      <c r="I2" s="52"/>
      <c r="J2" s="67"/>
    </row>
    <row r="3" spans="1:12" ht="16.5" customHeight="1">
      <c r="A3" s="3" t="s">
        <v>163</v>
      </c>
      <c r="B3" s="10"/>
      <c r="C3" s="10"/>
      <c r="D3" s="10"/>
      <c r="E3" s="10"/>
      <c r="F3" s="10"/>
      <c r="G3" s="10"/>
      <c r="H3" s="10"/>
      <c r="I3" s="10"/>
      <c r="J3" s="10"/>
    </row>
    <row r="4" spans="1:12" ht="17.100000000000001" customHeight="1">
      <c r="A4" s="5"/>
      <c r="B4" s="10"/>
      <c r="C4" s="10"/>
      <c r="D4" s="10"/>
      <c r="E4" s="10"/>
      <c r="F4" s="10"/>
      <c r="G4" s="10"/>
      <c r="H4" s="10"/>
      <c r="I4" s="10"/>
      <c r="J4" s="10"/>
    </row>
    <row r="5" spans="1:12" ht="17.100000000000001" customHeight="1">
      <c r="A5" s="10"/>
      <c r="B5" s="54"/>
      <c r="C5" s="54"/>
      <c r="D5" s="208" t="s">
        <v>52</v>
      </c>
      <c r="E5" s="208"/>
      <c r="F5" s="208"/>
      <c r="G5" s="10"/>
      <c r="H5" s="208" t="s">
        <v>53</v>
      </c>
      <c r="I5" s="208"/>
      <c r="J5" s="208"/>
    </row>
    <row r="6" spans="1:12" ht="17.100000000000001" customHeight="1">
      <c r="A6" s="10"/>
      <c r="B6" s="54"/>
      <c r="C6" s="54"/>
      <c r="D6" s="209" t="s">
        <v>54</v>
      </c>
      <c r="E6" s="209"/>
      <c r="F6" s="209"/>
      <c r="G6" s="198"/>
      <c r="H6" s="209" t="s">
        <v>55</v>
      </c>
      <c r="I6" s="209"/>
      <c r="J6" s="209"/>
    </row>
    <row r="7" spans="1:12" ht="17.100000000000001" customHeight="1">
      <c r="A7" s="10"/>
      <c r="B7" s="194" t="s">
        <v>5</v>
      </c>
      <c r="C7" s="194"/>
      <c r="D7" s="7">
        <v>2018</v>
      </c>
      <c r="E7" s="7"/>
      <c r="F7" s="7">
        <v>2017</v>
      </c>
      <c r="G7" s="7"/>
      <c r="H7" s="7">
        <v>2018</v>
      </c>
      <c r="I7" s="7"/>
      <c r="J7" s="7">
        <v>2017</v>
      </c>
    </row>
    <row r="8" spans="1:12" ht="17.100000000000001" customHeight="1">
      <c r="A8" s="10"/>
      <c r="B8" s="194"/>
      <c r="C8" s="194"/>
      <c r="D8" s="7"/>
      <c r="E8" s="7"/>
      <c r="F8" s="205" t="s">
        <v>6</v>
      </c>
      <c r="G8" s="205"/>
      <c r="H8" s="205"/>
      <c r="I8" s="7"/>
      <c r="J8" s="7"/>
    </row>
    <row r="9" spans="1:12" ht="17.100000000000001" customHeight="1">
      <c r="A9" s="56" t="s">
        <v>105</v>
      </c>
      <c r="B9" s="54"/>
      <c r="C9" s="54"/>
      <c r="D9" s="68"/>
      <c r="E9" s="69"/>
      <c r="F9" s="53"/>
      <c r="G9" s="69"/>
      <c r="H9" s="69"/>
      <c r="I9" s="69"/>
      <c r="J9" s="69"/>
    </row>
    <row r="10" spans="1:12" ht="17.100000000000001" customHeight="1">
      <c r="A10" s="55" t="s">
        <v>208</v>
      </c>
      <c r="B10" s="54"/>
      <c r="C10" s="54"/>
      <c r="D10" s="70">
        <v>-250260480</v>
      </c>
      <c r="E10" s="58"/>
      <c r="F10" s="70">
        <v>-1168368591</v>
      </c>
      <c r="G10" s="58"/>
      <c r="H10" s="70">
        <v>-957378392</v>
      </c>
      <c r="I10" s="58"/>
      <c r="J10" s="70">
        <v>-685212964</v>
      </c>
      <c r="L10" s="99" t="s">
        <v>156</v>
      </c>
    </row>
    <row r="11" spans="1:12" ht="17.100000000000001" customHeight="1">
      <c r="A11" s="51" t="s">
        <v>177</v>
      </c>
      <c r="B11" s="54"/>
      <c r="C11" s="54"/>
      <c r="D11" s="70"/>
      <c r="E11" s="58"/>
      <c r="F11" s="70"/>
      <c r="G11" s="58"/>
      <c r="H11" s="70"/>
      <c r="I11" s="58"/>
      <c r="J11" s="70"/>
      <c r="L11" s="99" t="s">
        <v>158</v>
      </c>
    </row>
    <row r="12" spans="1:12" ht="17.100000000000001" customHeight="1">
      <c r="A12" s="51" t="s">
        <v>178</v>
      </c>
      <c r="B12" s="54"/>
      <c r="C12" s="54"/>
      <c r="D12" s="70"/>
      <c r="E12" s="58"/>
      <c r="F12" s="70"/>
      <c r="G12" s="58"/>
      <c r="H12" s="70"/>
      <c r="I12" s="58"/>
      <c r="J12" s="70"/>
    </row>
    <row r="13" spans="1:12" ht="17.100000000000001" customHeight="1">
      <c r="A13" s="55" t="s">
        <v>106</v>
      </c>
      <c r="B13" s="54"/>
      <c r="C13" s="54"/>
      <c r="D13" s="70">
        <v>-10170970</v>
      </c>
      <c r="E13" s="58"/>
      <c r="F13" s="70">
        <v>-2312560</v>
      </c>
      <c r="G13" s="58"/>
      <c r="H13" s="70">
        <v>-49415938</v>
      </c>
      <c r="I13" s="58"/>
      <c r="J13" s="70">
        <v>-111926115</v>
      </c>
    </row>
    <row r="14" spans="1:12" ht="17.100000000000001" customHeight="1">
      <c r="A14" s="4" t="s">
        <v>107</v>
      </c>
      <c r="B14" s="54"/>
      <c r="C14" s="54"/>
      <c r="D14" s="70">
        <v>50167714</v>
      </c>
      <c r="E14" s="58"/>
      <c r="F14" s="70">
        <v>39979069</v>
      </c>
      <c r="G14" s="58"/>
      <c r="H14" s="70">
        <v>15218484</v>
      </c>
      <c r="I14" s="58"/>
      <c r="J14" s="70">
        <v>7938438</v>
      </c>
    </row>
    <row r="15" spans="1:12" ht="17.100000000000001" customHeight="1">
      <c r="A15" s="4" t="s">
        <v>108</v>
      </c>
      <c r="B15" s="54"/>
      <c r="C15" s="54"/>
      <c r="D15" s="70">
        <v>117678487</v>
      </c>
      <c r="E15" s="58"/>
      <c r="F15" s="70">
        <v>99259360</v>
      </c>
      <c r="G15" s="58"/>
      <c r="H15" s="70">
        <v>11719087</v>
      </c>
      <c r="I15" s="58"/>
      <c r="J15" s="70">
        <v>12181904</v>
      </c>
    </row>
    <row r="16" spans="1:12" ht="17.100000000000001" customHeight="1">
      <c r="A16" s="4" t="s">
        <v>293</v>
      </c>
      <c r="B16" s="54"/>
      <c r="C16" s="54"/>
      <c r="D16" s="70">
        <v>30351697</v>
      </c>
      <c r="E16" s="58"/>
      <c r="F16" s="70">
        <v>41572696</v>
      </c>
      <c r="G16" s="58"/>
      <c r="H16" s="70">
        <v>49695146</v>
      </c>
      <c r="I16" s="58"/>
      <c r="J16" s="70">
        <v>331636057</v>
      </c>
    </row>
    <row r="17" spans="1:10" ht="17.100000000000001" customHeight="1">
      <c r="A17" s="10" t="s">
        <v>109</v>
      </c>
      <c r="B17" s="54"/>
      <c r="C17" s="54"/>
      <c r="D17" s="70">
        <v>-1572696</v>
      </c>
      <c r="E17" s="58"/>
      <c r="F17" s="70">
        <v>0</v>
      </c>
      <c r="G17" s="58"/>
      <c r="H17" s="70">
        <v>-101078265</v>
      </c>
      <c r="I17" s="58"/>
      <c r="J17" s="70">
        <v>-855137</v>
      </c>
    </row>
    <row r="18" spans="1:10" ht="17.100000000000001" customHeight="1">
      <c r="A18" s="4" t="s">
        <v>279</v>
      </c>
      <c r="B18" s="54"/>
      <c r="C18" s="54"/>
      <c r="D18" s="70"/>
      <c r="E18" s="58"/>
      <c r="F18" s="70"/>
      <c r="G18" s="58"/>
      <c r="H18" s="70"/>
      <c r="I18" s="58"/>
      <c r="J18" s="70"/>
    </row>
    <row r="19" spans="1:10" ht="17.100000000000001" customHeight="1">
      <c r="A19" s="4" t="s">
        <v>280</v>
      </c>
      <c r="B19" s="54"/>
      <c r="C19" s="54"/>
      <c r="D19" s="70">
        <v>-1798773</v>
      </c>
      <c r="E19" s="58"/>
      <c r="F19" s="70">
        <v>-10811217</v>
      </c>
      <c r="G19" s="58"/>
      <c r="H19" s="70">
        <v>-1073852</v>
      </c>
      <c r="I19" s="58"/>
      <c r="J19" s="70">
        <v>-999282</v>
      </c>
    </row>
    <row r="20" spans="1:10" ht="17.100000000000001" customHeight="1">
      <c r="A20" s="4" t="s">
        <v>294</v>
      </c>
      <c r="B20" s="54"/>
      <c r="C20" s="54"/>
      <c r="D20" s="70">
        <v>1260536</v>
      </c>
      <c r="E20" s="58"/>
      <c r="F20" s="70">
        <v>0</v>
      </c>
      <c r="G20" s="58"/>
      <c r="H20" s="70">
        <v>1247842</v>
      </c>
      <c r="I20" s="58"/>
      <c r="J20" s="70">
        <v>0</v>
      </c>
    </row>
    <row r="21" spans="1:10" ht="17.100000000000001" customHeight="1">
      <c r="A21" s="4" t="s">
        <v>180</v>
      </c>
      <c r="B21" s="54"/>
      <c r="C21" s="54"/>
      <c r="D21" s="70">
        <v>329016</v>
      </c>
      <c r="E21" s="58"/>
      <c r="F21" s="70">
        <v>0</v>
      </c>
      <c r="G21" s="58"/>
      <c r="H21" s="58">
        <v>329016</v>
      </c>
      <c r="I21" s="58"/>
      <c r="J21" s="58">
        <v>0</v>
      </c>
    </row>
    <row r="22" spans="1:10" ht="17.100000000000001" customHeight="1">
      <c r="A22" s="4" t="s">
        <v>182</v>
      </c>
      <c r="B22" s="54"/>
      <c r="C22" s="54"/>
      <c r="D22" s="70">
        <v>253908</v>
      </c>
      <c r="E22" s="58"/>
      <c r="F22" s="70">
        <v>0</v>
      </c>
      <c r="G22" s="58"/>
      <c r="H22" s="70">
        <v>253908</v>
      </c>
      <c r="I22" s="58"/>
      <c r="J22" s="70">
        <v>0</v>
      </c>
    </row>
    <row r="23" spans="1:10" ht="17.100000000000001" customHeight="1">
      <c r="A23" s="4" t="s">
        <v>183</v>
      </c>
      <c r="B23" s="54"/>
      <c r="C23" s="54"/>
      <c r="D23" s="70">
        <v>5808345</v>
      </c>
      <c r="E23" s="58"/>
      <c r="F23" s="70">
        <v>0</v>
      </c>
      <c r="G23" s="58"/>
      <c r="H23" s="58">
        <v>5087829</v>
      </c>
      <c r="I23" s="58"/>
      <c r="J23" s="58">
        <v>0</v>
      </c>
    </row>
    <row r="24" spans="1:10" ht="17.100000000000001" customHeight="1">
      <c r="A24" s="4" t="s">
        <v>238</v>
      </c>
      <c r="B24" s="54"/>
      <c r="C24" s="54"/>
      <c r="D24" s="70">
        <v>648713</v>
      </c>
      <c r="E24" s="58"/>
      <c r="F24" s="70">
        <v>0</v>
      </c>
      <c r="G24" s="58"/>
      <c r="H24" s="58">
        <v>0</v>
      </c>
      <c r="I24" s="58"/>
      <c r="J24" s="58">
        <v>0</v>
      </c>
    </row>
    <row r="25" spans="1:10" ht="17.100000000000001" customHeight="1">
      <c r="A25" s="4" t="s">
        <v>184</v>
      </c>
      <c r="B25" s="54"/>
      <c r="C25" s="54"/>
      <c r="D25" s="70">
        <v>0</v>
      </c>
      <c r="E25" s="58"/>
      <c r="F25" s="70">
        <v>9681</v>
      </c>
      <c r="G25" s="58"/>
      <c r="H25" s="70">
        <v>0</v>
      </c>
      <c r="I25" s="58"/>
      <c r="J25" s="70">
        <v>0</v>
      </c>
    </row>
    <row r="26" spans="1:10" ht="17.100000000000001" customHeight="1">
      <c r="A26" s="4" t="s">
        <v>231</v>
      </c>
      <c r="B26" s="54"/>
      <c r="C26" s="54"/>
      <c r="D26" s="70">
        <v>0</v>
      </c>
      <c r="E26" s="58"/>
      <c r="F26" s="70">
        <v>0</v>
      </c>
      <c r="G26" s="58"/>
      <c r="H26" s="70">
        <v>936000000</v>
      </c>
      <c r="I26" s="58"/>
      <c r="J26" s="70">
        <v>91931823</v>
      </c>
    </row>
    <row r="27" spans="1:10" ht="17.100000000000001" customHeight="1">
      <c r="A27" s="4" t="s">
        <v>232</v>
      </c>
      <c r="B27" s="54"/>
      <c r="C27" s="54"/>
      <c r="D27" s="70">
        <v>70904406</v>
      </c>
      <c r="E27" s="58"/>
      <c r="F27" s="70">
        <v>675543905</v>
      </c>
      <c r="G27" s="58"/>
      <c r="H27" s="70">
        <v>0</v>
      </c>
      <c r="I27" s="58"/>
      <c r="J27" s="70">
        <v>11449615</v>
      </c>
    </row>
    <row r="28" spans="1:10" ht="17.100000000000001" customHeight="1">
      <c r="A28" s="4" t="s">
        <v>233</v>
      </c>
      <c r="B28" s="54"/>
      <c r="C28" s="54"/>
    </row>
    <row r="29" spans="1:10" ht="17.100000000000001" customHeight="1">
      <c r="A29" s="4" t="s">
        <v>185</v>
      </c>
      <c r="B29" s="54"/>
      <c r="C29" s="54"/>
      <c r="D29" s="70">
        <v>-41543044</v>
      </c>
      <c r="E29" s="58"/>
      <c r="F29" s="70">
        <v>0</v>
      </c>
      <c r="G29" s="58"/>
      <c r="H29" s="70">
        <v>-4964629</v>
      </c>
      <c r="I29" s="58"/>
      <c r="J29" s="70">
        <v>0</v>
      </c>
    </row>
    <row r="30" spans="1:10" ht="17.100000000000001" customHeight="1">
      <c r="A30" s="4" t="s">
        <v>181</v>
      </c>
      <c r="B30" s="54"/>
      <c r="C30" s="54"/>
      <c r="D30" s="70">
        <v>1560395</v>
      </c>
      <c r="E30" s="58"/>
      <c r="F30" s="70">
        <v>74993620</v>
      </c>
      <c r="G30" s="58"/>
      <c r="H30" s="70">
        <v>441895</v>
      </c>
      <c r="I30" s="58"/>
      <c r="J30" s="70">
        <v>1255247</v>
      </c>
    </row>
    <row r="31" spans="1:10" ht="17.100000000000001" customHeight="1">
      <c r="A31" s="4" t="s">
        <v>234</v>
      </c>
      <c r="B31" s="54"/>
      <c r="C31" s="54"/>
      <c r="D31" s="70">
        <v>-7600000</v>
      </c>
      <c r="E31" s="58"/>
      <c r="F31" s="70">
        <v>0</v>
      </c>
      <c r="G31" s="58"/>
      <c r="H31" s="70">
        <v>0</v>
      </c>
      <c r="I31" s="58"/>
      <c r="J31" s="70">
        <v>0</v>
      </c>
    </row>
    <row r="32" spans="1:10" ht="17.100000000000001" customHeight="1">
      <c r="A32" s="4" t="s">
        <v>235</v>
      </c>
      <c r="B32" s="54"/>
      <c r="C32" s="54"/>
      <c r="D32" s="70">
        <v>-174894061</v>
      </c>
      <c r="E32" s="58"/>
      <c r="F32" s="70">
        <v>226737762</v>
      </c>
      <c r="G32" s="58"/>
      <c r="H32" s="70">
        <v>-174894061</v>
      </c>
      <c r="I32" s="58"/>
      <c r="J32" s="70">
        <v>229087977</v>
      </c>
    </row>
    <row r="33" spans="1:10" ht="17.100000000000001" customHeight="1">
      <c r="A33" s="4" t="s">
        <v>236</v>
      </c>
      <c r="B33" s="54"/>
      <c r="C33" s="54"/>
      <c r="D33" s="70">
        <v>0</v>
      </c>
      <c r="E33" s="58"/>
      <c r="F33" s="70">
        <v>2904534</v>
      </c>
      <c r="G33" s="58"/>
      <c r="H33" s="70">
        <v>0</v>
      </c>
      <c r="I33" s="58"/>
      <c r="J33" s="70">
        <v>0</v>
      </c>
    </row>
    <row r="34" spans="1:10" ht="17.100000000000001" customHeight="1">
      <c r="A34" s="4" t="s">
        <v>237</v>
      </c>
      <c r="B34" s="54"/>
      <c r="C34" s="54"/>
      <c r="D34" s="70">
        <v>30804525</v>
      </c>
      <c r="E34" s="58"/>
      <c r="F34" s="70">
        <v>2274748</v>
      </c>
      <c r="G34" s="58"/>
      <c r="H34" s="70">
        <v>11396396</v>
      </c>
      <c r="I34" s="58"/>
      <c r="J34" s="70">
        <v>1397005</v>
      </c>
    </row>
    <row r="35" spans="1:10" ht="17.100000000000001" customHeight="1">
      <c r="A35" s="4" t="s">
        <v>239</v>
      </c>
      <c r="B35" s="54"/>
      <c r="C35" s="54"/>
      <c r="D35" s="70">
        <v>162433314</v>
      </c>
      <c r="E35" s="58"/>
      <c r="F35" s="70">
        <v>10062100</v>
      </c>
      <c r="G35" s="58"/>
      <c r="H35" s="70">
        <v>162433314</v>
      </c>
      <c r="I35" s="58"/>
      <c r="J35" s="70">
        <v>10062100</v>
      </c>
    </row>
    <row r="36" spans="1:10" ht="17.100000000000001" customHeight="1">
      <c r="A36" s="4" t="s">
        <v>240</v>
      </c>
      <c r="B36" s="54"/>
      <c r="C36" s="54"/>
      <c r="D36" s="70">
        <v>42066</v>
      </c>
      <c r="E36" s="58"/>
      <c r="F36" s="70">
        <v>14</v>
      </c>
      <c r="G36" s="58"/>
      <c r="H36" s="70">
        <v>42066</v>
      </c>
      <c r="I36" s="58"/>
      <c r="J36" s="70">
        <v>14</v>
      </c>
    </row>
    <row r="37" spans="1:10" ht="17.100000000000001" customHeight="1">
      <c r="A37" s="4" t="s">
        <v>241</v>
      </c>
      <c r="B37" s="54"/>
      <c r="C37" s="54"/>
      <c r="D37" s="70">
        <v>1516220</v>
      </c>
      <c r="E37" s="58"/>
      <c r="F37" s="70">
        <v>0</v>
      </c>
      <c r="G37" s="58"/>
      <c r="H37" s="70">
        <v>215209</v>
      </c>
      <c r="I37" s="58"/>
      <c r="J37" s="70">
        <v>0</v>
      </c>
    </row>
    <row r="38" spans="1:10" ht="17.100000000000001" customHeight="1">
      <c r="A38" s="4" t="s">
        <v>295</v>
      </c>
      <c r="B38" s="54"/>
      <c r="C38" s="54"/>
      <c r="D38" s="70">
        <v>17141373</v>
      </c>
      <c r="E38" s="58"/>
      <c r="F38" s="70">
        <v>-45719423</v>
      </c>
      <c r="G38" s="58"/>
      <c r="H38" s="70">
        <v>17141373</v>
      </c>
      <c r="I38" s="58"/>
      <c r="J38" s="70">
        <v>-45719423</v>
      </c>
    </row>
    <row r="39" spans="1:10" ht="17.100000000000001" customHeight="1">
      <c r="A39" s="4" t="s">
        <v>242</v>
      </c>
      <c r="B39" s="54"/>
      <c r="C39" s="54"/>
      <c r="D39" s="70"/>
      <c r="E39" s="58"/>
      <c r="F39" s="70"/>
      <c r="G39" s="58"/>
      <c r="H39" s="70"/>
      <c r="I39" s="58"/>
      <c r="J39" s="70"/>
    </row>
    <row r="40" spans="1:10" ht="17.100000000000001" customHeight="1">
      <c r="A40" s="4" t="s">
        <v>243</v>
      </c>
      <c r="B40" s="54"/>
      <c r="C40" s="54"/>
      <c r="D40" s="70">
        <v>789049</v>
      </c>
      <c r="E40" s="58"/>
      <c r="F40" s="70">
        <v>-66759</v>
      </c>
      <c r="G40" s="58"/>
      <c r="H40" s="70">
        <v>0</v>
      </c>
      <c r="I40" s="58"/>
      <c r="J40" s="70">
        <v>0</v>
      </c>
    </row>
    <row r="41" spans="1:10" ht="17.100000000000001" customHeight="1">
      <c r="A41" s="4" t="s">
        <v>244</v>
      </c>
      <c r="B41" s="54"/>
      <c r="C41" s="54"/>
      <c r="D41" s="70">
        <v>-179486</v>
      </c>
      <c r="E41" s="58"/>
      <c r="F41" s="70">
        <v>-461011</v>
      </c>
      <c r="G41" s="58"/>
      <c r="H41" s="70">
        <v>-174534</v>
      </c>
      <c r="I41" s="58"/>
      <c r="J41" s="70">
        <v>-449142</v>
      </c>
    </row>
    <row r="42" spans="1:10" ht="17.100000000000001" customHeight="1">
      <c r="A42" s="4" t="s">
        <v>245</v>
      </c>
      <c r="B42" s="54"/>
      <c r="C42" s="54"/>
      <c r="D42" s="70">
        <v>-17807</v>
      </c>
      <c r="E42" s="58"/>
      <c r="F42" s="70">
        <v>0</v>
      </c>
      <c r="G42" s="58"/>
      <c r="H42" s="70">
        <v>-11570</v>
      </c>
      <c r="I42" s="58"/>
      <c r="J42" s="70">
        <v>0</v>
      </c>
    </row>
    <row r="43" spans="1:10" ht="17.100000000000001" customHeight="1">
      <c r="A43" s="4" t="s">
        <v>246</v>
      </c>
      <c r="B43" s="54"/>
      <c r="C43" s="54"/>
      <c r="D43" s="70">
        <v>10775415</v>
      </c>
      <c r="E43" s="58"/>
      <c r="F43" s="70">
        <v>517613</v>
      </c>
      <c r="G43" s="58"/>
      <c r="H43" s="70">
        <v>10775415</v>
      </c>
      <c r="I43" s="58"/>
      <c r="J43" s="70">
        <v>517613</v>
      </c>
    </row>
    <row r="44" spans="1:10" ht="17.100000000000001" customHeight="1">
      <c r="A44" s="4" t="s">
        <v>247</v>
      </c>
      <c r="B44" s="54"/>
      <c r="C44" s="54"/>
      <c r="D44" s="70">
        <v>429525</v>
      </c>
      <c r="E44" s="58"/>
      <c r="F44" s="70">
        <v>-37590870</v>
      </c>
      <c r="G44" s="58"/>
      <c r="H44" s="70">
        <v>429525</v>
      </c>
      <c r="I44" s="58"/>
      <c r="J44" s="70">
        <v>-20587927</v>
      </c>
    </row>
    <row r="45" spans="1:10" ht="17.100000000000001" customHeight="1">
      <c r="A45" s="4" t="s">
        <v>248</v>
      </c>
      <c r="B45" s="54"/>
      <c r="C45" s="54"/>
      <c r="D45" s="70">
        <v>1521222</v>
      </c>
      <c r="E45" s="58"/>
      <c r="F45" s="70">
        <v>7267216</v>
      </c>
      <c r="G45" s="58"/>
      <c r="H45" s="58">
        <v>1329891</v>
      </c>
      <c r="I45" s="58"/>
      <c r="J45" s="58">
        <v>6363484</v>
      </c>
    </row>
    <row r="46" spans="1:10" ht="17.100000000000001" customHeight="1">
      <c r="A46" s="4" t="s">
        <v>145</v>
      </c>
      <c r="B46" s="54"/>
      <c r="C46" s="54"/>
      <c r="D46" s="70">
        <v>-52250</v>
      </c>
      <c r="E46" s="58"/>
      <c r="F46" s="70">
        <v>-37125</v>
      </c>
      <c r="G46" s="58"/>
      <c r="H46" s="58">
        <v>-52250</v>
      </c>
      <c r="I46" s="58"/>
      <c r="J46" s="58">
        <v>-37125</v>
      </c>
    </row>
    <row r="47" spans="1:10" ht="17.100000000000001" customHeight="1">
      <c r="A47" s="51"/>
      <c r="B47" s="54"/>
      <c r="C47" s="54"/>
      <c r="D47" s="71">
        <f>SUM(D10:D46)</f>
        <v>16326359</v>
      </c>
      <c r="E47" s="72"/>
      <c r="F47" s="71">
        <f>SUM(F10:F46)</f>
        <v>-84245238</v>
      </c>
      <c r="G47" s="72"/>
      <c r="H47" s="71">
        <f>SUM(H10:H46)</f>
        <v>-65287095</v>
      </c>
      <c r="I47" s="72"/>
      <c r="J47" s="71">
        <f>SUM(J10:J46)</f>
        <v>-161965838</v>
      </c>
    </row>
    <row r="48" spans="1:10" ht="17.100000000000001" customHeight="1">
      <c r="A48" s="51"/>
      <c r="B48" s="54"/>
      <c r="C48" s="54"/>
      <c r="D48" s="73"/>
      <c r="E48" s="72"/>
      <c r="F48" s="73"/>
      <c r="G48" s="72"/>
      <c r="H48" s="73"/>
      <c r="I48" s="72"/>
      <c r="J48" s="73"/>
    </row>
    <row r="49" spans="1:10" ht="17.100000000000001" customHeight="1">
      <c r="A49" s="1" t="s">
        <v>0</v>
      </c>
      <c r="B49" s="10"/>
      <c r="C49" s="10"/>
      <c r="D49" s="66"/>
      <c r="E49" s="10"/>
      <c r="F49" s="10"/>
      <c r="G49" s="52"/>
      <c r="H49" s="52"/>
      <c r="I49" s="52"/>
      <c r="J49" s="67"/>
    </row>
    <row r="50" spans="1:10" ht="17.100000000000001" customHeight="1">
      <c r="A50" s="3" t="s">
        <v>104</v>
      </c>
      <c r="B50" s="10"/>
      <c r="C50" s="10"/>
      <c r="D50" s="66"/>
      <c r="E50" s="10"/>
      <c r="F50" s="10"/>
      <c r="G50" s="52"/>
      <c r="H50" s="52"/>
      <c r="I50" s="52"/>
      <c r="J50" s="67"/>
    </row>
    <row r="51" spans="1:10" ht="17.100000000000001" customHeight="1">
      <c r="A51" s="3" t="s">
        <v>163</v>
      </c>
      <c r="B51" s="10"/>
      <c r="C51" s="10"/>
      <c r="D51" s="10"/>
      <c r="E51" s="10"/>
      <c r="F51" s="10"/>
      <c r="G51" s="10"/>
      <c r="H51" s="10"/>
      <c r="I51" s="10"/>
      <c r="J51" s="10"/>
    </row>
    <row r="52" spans="1:10" ht="17.100000000000001" customHeight="1">
      <c r="A52" s="10"/>
      <c r="B52" s="54"/>
      <c r="C52" s="54"/>
      <c r="D52" s="208" t="s">
        <v>52</v>
      </c>
      <c r="E52" s="208"/>
      <c r="F52" s="208"/>
      <c r="G52" s="10"/>
      <c r="H52" s="208" t="s">
        <v>53</v>
      </c>
      <c r="I52" s="208"/>
      <c r="J52" s="208"/>
    </row>
    <row r="53" spans="1:10" ht="17.100000000000001" customHeight="1">
      <c r="A53" s="10"/>
      <c r="B53" s="54"/>
      <c r="C53" s="54"/>
      <c r="D53" s="209" t="s">
        <v>54</v>
      </c>
      <c r="E53" s="209"/>
      <c r="F53" s="209"/>
      <c r="G53" s="198"/>
      <c r="H53" s="209" t="s">
        <v>55</v>
      </c>
      <c r="I53" s="209"/>
      <c r="J53" s="209"/>
    </row>
    <row r="54" spans="1:10" ht="17.100000000000001" customHeight="1">
      <c r="A54" s="10"/>
      <c r="B54" s="194" t="s">
        <v>5</v>
      </c>
      <c r="C54" s="194"/>
      <c r="D54" s="7">
        <v>2018</v>
      </c>
      <c r="E54" s="7"/>
      <c r="F54" s="7">
        <v>2017</v>
      </c>
      <c r="G54" s="7"/>
      <c r="H54" s="7">
        <v>2018</v>
      </c>
      <c r="I54" s="7"/>
      <c r="J54" s="7">
        <v>2017</v>
      </c>
    </row>
    <row r="55" spans="1:10" ht="17.100000000000001" customHeight="1">
      <c r="A55" s="10"/>
      <c r="B55" s="194"/>
      <c r="C55" s="194"/>
      <c r="D55" s="7"/>
      <c r="E55" s="7"/>
      <c r="F55" s="205" t="s">
        <v>6</v>
      </c>
      <c r="G55" s="205"/>
      <c r="H55" s="205"/>
      <c r="I55" s="7"/>
      <c r="J55" s="7"/>
    </row>
    <row r="56" spans="1:10" ht="17.100000000000001" customHeight="1">
      <c r="A56" s="51" t="s">
        <v>111</v>
      </c>
      <c r="B56" s="54"/>
      <c r="C56" s="54"/>
      <c r="D56" s="74"/>
      <c r="E56" s="75"/>
      <c r="F56" s="74"/>
      <c r="G56" s="75"/>
      <c r="H56" s="75"/>
      <c r="I56" s="75"/>
      <c r="J56" s="75"/>
    </row>
    <row r="57" spans="1:10" ht="17.100000000000001" customHeight="1">
      <c r="A57" s="55" t="s">
        <v>112</v>
      </c>
      <c r="B57" s="54"/>
      <c r="C57" s="54"/>
      <c r="D57" s="60">
        <v>-807700</v>
      </c>
      <c r="E57" s="58"/>
      <c r="F57" s="60">
        <v>7497897</v>
      </c>
      <c r="G57" s="58"/>
      <c r="H57" s="61">
        <v>-7352366</v>
      </c>
      <c r="I57" s="58"/>
      <c r="J57" s="58">
        <v>6079963</v>
      </c>
    </row>
    <row r="58" spans="1:10" ht="17.100000000000001" customHeight="1">
      <c r="A58" s="55" t="s">
        <v>179</v>
      </c>
      <c r="B58" s="54"/>
      <c r="C58" s="54"/>
      <c r="D58" s="60">
        <v>30458807</v>
      </c>
      <c r="E58" s="58"/>
      <c r="F58" s="60">
        <v>-24657880</v>
      </c>
      <c r="G58" s="58"/>
      <c r="H58" s="61">
        <v>1330776</v>
      </c>
      <c r="I58" s="58"/>
      <c r="J58" s="58">
        <v>-2550615</v>
      </c>
    </row>
    <row r="59" spans="1:10" ht="17.100000000000001" customHeight="1">
      <c r="A59" s="55" t="s">
        <v>11</v>
      </c>
      <c r="B59" s="54"/>
      <c r="C59" s="54"/>
      <c r="D59" s="60">
        <v>-213448</v>
      </c>
      <c r="E59" s="58"/>
      <c r="F59" s="60">
        <v>6403627</v>
      </c>
      <c r="G59" s="58"/>
      <c r="H59" s="61">
        <v>-1250153</v>
      </c>
      <c r="I59" s="58"/>
      <c r="J59" s="58">
        <v>-12811</v>
      </c>
    </row>
    <row r="60" spans="1:10" ht="17.100000000000001" customHeight="1">
      <c r="A60" s="10" t="s">
        <v>133</v>
      </c>
      <c r="B60" s="54"/>
      <c r="C60" s="54"/>
      <c r="D60" s="60">
        <v>-847863</v>
      </c>
      <c r="E60" s="58"/>
      <c r="F60" s="60">
        <v>810866</v>
      </c>
      <c r="G60" s="58"/>
      <c r="H60" s="61">
        <v>-2457</v>
      </c>
      <c r="I60" s="58"/>
      <c r="J60" s="58">
        <v>829938</v>
      </c>
    </row>
    <row r="61" spans="1:10" ht="17.100000000000001" customHeight="1">
      <c r="A61" s="10" t="s">
        <v>22</v>
      </c>
      <c r="B61" s="54"/>
      <c r="C61" s="54"/>
      <c r="D61" s="60">
        <v>-8529051</v>
      </c>
      <c r="E61" s="58"/>
      <c r="F61" s="60">
        <v>-6259381</v>
      </c>
      <c r="G61" s="58"/>
      <c r="H61" s="61">
        <v>-11981144</v>
      </c>
      <c r="I61" s="58"/>
      <c r="J61" s="58">
        <v>-5031183</v>
      </c>
    </row>
    <row r="62" spans="1:10" ht="17.100000000000001" customHeight="1">
      <c r="A62" s="10" t="s">
        <v>113</v>
      </c>
      <c r="B62" s="54"/>
      <c r="C62" s="54"/>
      <c r="D62" s="60">
        <v>-16161706</v>
      </c>
      <c r="E62" s="58"/>
      <c r="F62" s="60">
        <v>2591561</v>
      </c>
      <c r="G62" s="58"/>
      <c r="H62" s="61">
        <v>1076432</v>
      </c>
      <c r="I62" s="58"/>
      <c r="J62" s="58">
        <v>288526</v>
      </c>
    </row>
    <row r="63" spans="1:10" ht="17.100000000000001" customHeight="1">
      <c r="A63" s="10" t="s">
        <v>186</v>
      </c>
      <c r="B63" s="54"/>
      <c r="C63" s="54"/>
      <c r="D63" s="60">
        <v>-573524</v>
      </c>
      <c r="E63" s="58"/>
      <c r="F63" s="60">
        <v>-13283425</v>
      </c>
      <c r="G63" s="58"/>
      <c r="H63" s="61">
        <v>6138837</v>
      </c>
      <c r="I63" s="58"/>
      <c r="J63" s="58">
        <v>-10448994</v>
      </c>
    </row>
    <row r="64" spans="1:10" ht="17.100000000000001" customHeight="1">
      <c r="A64" s="10" t="s">
        <v>137</v>
      </c>
      <c r="B64" s="54"/>
      <c r="C64" s="54"/>
      <c r="D64" s="60">
        <v>460519</v>
      </c>
      <c r="E64" s="58"/>
      <c r="F64" s="60">
        <v>-1095209</v>
      </c>
      <c r="G64" s="58"/>
      <c r="H64" s="61">
        <v>5151901</v>
      </c>
      <c r="I64" s="58"/>
      <c r="J64" s="58">
        <v>480653</v>
      </c>
    </row>
    <row r="65" spans="1:10" ht="17.100000000000001" customHeight="1">
      <c r="A65" s="10" t="s">
        <v>249</v>
      </c>
      <c r="B65" s="54"/>
      <c r="C65" s="54"/>
      <c r="D65" s="60">
        <v>-484288</v>
      </c>
      <c r="E65" s="58"/>
      <c r="F65" s="60">
        <v>0</v>
      </c>
      <c r="G65" s="58"/>
      <c r="H65" s="61">
        <v>0</v>
      </c>
      <c r="I65" s="58"/>
      <c r="J65" s="58">
        <v>0</v>
      </c>
    </row>
    <row r="66" spans="1:10" ht="17.100000000000001" customHeight="1">
      <c r="A66" s="10" t="s">
        <v>38</v>
      </c>
      <c r="B66" s="54"/>
      <c r="C66" s="54"/>
      <c r="D66" s="62">
        <v>114159</v>
      </c>
      <c r="E66" s="58"/>
      <c r="F66" s="60">
        <v>-475339</v>
      </c>
      <c r="G66" s="58"/>
      <c r="H66" s="61">
        <v>391443</v>
      </c>
      <c r="I66" s="58"/>
      <c r="J66" s="58">
        <v>-391443</v>
      </c>
    </row>
    <row r="67" spans="1:10" ht="17.100000000000001" customHeight="1">
      <c r="A67" s="10" t="s">
        <v>250</v>
      </c>
      <c r="B67" s="54"/>
      <c r="C67" s="54"/>
      <c r="D67" s="64">
        <f>SUM(D57:D66)+D47</f>
        <v>19742264</v>
      </c>
      <c r="E67" s="58"/>
      <c r="F67" s="64">
        <f>SUM(F57:F66)+F47</f>
        <v>-112712521</v>
      </c>
      <c r="G67" s="58"/>
      <c r="H67" s="64">
        <f>SUM(H57:H66)+H47</f>
        <v>-71783826</v>
      </c>
      <c r="I67" s="58"/>
      <c r="J67" s="64">
        <f>SUM(J57:J66)+J47</f>
        <v>-172721804</v>
      </c>
    </row>
    <row r="68" spans="1:10" ht="17.100000000000001" customHeight="1">
      <c r="A68" s="10" t="s">
        <v>251</v>
      </c>
      <c r="B68" s="54"/>
      <c r="C68" s="54"/>
      <c r="D68" s="61">
        <v>0</v>
      </c>
      <c r="E68" s="61"/>
      <c r="F68" s="61">
        <v>14554989</v>
      </c>
      <c r="G68" s="61"/>
      <c r="H68" s="61">
        <v>0</v>
      </c>
      <c r="I68" s="61"/>
      <c r="J68" s="61">
        <v>14554989</v>
      </c>
    </row>
    <row r="69" spans="1:10" ht="17.100000000000001" customHeight="1">
      <c r="A69" s="10" t="s">
        <v>252</v>
      </c>
      <c r="B69" s="54"/>
      <c r="C69" s="54"/>
      <c r="D69" s="65">
        <v>-3321924</v>
      </c>
      <c r="E69" s="76"/>
      <c r="F69" s="65">
        <v>-2218669</v>
      </c>
      <c r="G69" s="77"/>
      <c r="H69" s="77">
        <v>-1908855</v>
      </c>
      <c r="I69" s="77"/>
      <c r="J69" s="77">
        <v>-1635237</v>
      </c>
    </row>
    <row r="70" spans="1:10" ht="17.100000000000001" customHeight="1">
      <c r="A70" s="57" t="s">
        <v>187</v>
      </c>
      <c r="B70" s="78"/>
      <c r="C70" s="78"/>
      <c r="D70" s="79">
        <f>SUM(D67:D69)</f>
        <v>16420340</v>
      </c>
      <c r="E70" s="80"/>
      <c r="F70" s="79">
        <f>SUM(F67:F69)</f>
        <v>-100376201</v>
      </c>
      <c r="G70" s="80"/>
      <c r="H70" s="79">
        <f>SUM(H67:H69)</f>
        <v>-73692681</v>
      </c>
      <c r="I70" s="80"/>
      <c r="J70" s="79">
        <f>SUM(J67:J69)</f>
        <v>-159802052</v>
      </c>
    </row>
    <row r="71" spans="1:10" ht="17.100000000000001" customHeight="1">
      <c r="A71" s="10"/>
      <c r="B71" s="52"/>
      <c r="C71" s="54"/>
      <c r="D71" s="81"/>
      <c r="E71" s="81"/>
      <c r="F71" s="81"/>
      <c r="G71" s="81"/>
      <c r="H71" s="81"/>
      <c r="I71" s="81"/>
      <c r="J71" s="81"/>
    </row>
    <row r="72" spans="1:10" ht="17.100000000000001" customHeight="1">
      <c r="A72" s="56" t="s">
        <v>114</v>
      </c>
      <c r="B72" s="54"/>
      <c r="C72" s="54"/>
      <c r="D72" s="74"/>
      <c r="E72" s="75"/>
      <c r="F72" s="74"/>
      <c r="G72" s="75"/>
      <c r="H72" s="75"/>
      <c r="I72" s="75"/>
      <c r="J72" s="75"/>
    </row>
    <row r="73" spans="1:10" ht="17.100000000000001" customHeight="1">
      <c r="A73" s="10" t="s">
        <v>115</v>
      </c>
      <c r="B73" s="54"/>
      <c r="C73" s="54"/>
      <c r="D73" s="82">
        <v>12814310</v>
      </c>
      <c r="E73" s="76"/>
      <c r="F73" s="60">
        <v>2630740</v>
      </c>
      <c r="G73" s="58"/>
      <c r="H73" s="76">
        <v>13663086</v>
      </c>
      <c r="I73" s="58"/>
      <c r="J73" s="60">
        <v>10196436</v>
      </c>
    </row>
    <row r="74" spans="1:10" ht="17.100000000000001" customHeight="1">
      <c r="A74" s="10" t="s">
        <v>188</v>
      </c>
      <c r="B74" s="54"/>
      <c r="C74" s="54"/>
      <c r="D74" s="82">
        <v>52250</v>
      </c>
      <c r="E74" s="76"/>
      <c r="F74" s="60">
        <v>37125</v>
      </c>
      <c r="G74" s="58"/>
      <c r="H74" s="76">
        <v>52250</v>
      </c>
      <c r="I74" s="58"/>
      <c r="J74" s="60">
        <v>37125</v>
      </c>
    </row>
    <row r="75" spans="1:10" ht="17.100000000000001" customHeight="1">
      <c r="A75" s="10" t="s">
        <v>131</v>
      </c>
      <c r="B75" s="54"/>
      <c r="C75" s="54"/>
      <c r="D75" s="82">
        <v>-1462267</v>
      </c>
      <c r="E75" s="76"/>
      <c r="F75" s="60">
        <v>0</v>
      </c>
      <c r="G75" s="58"/>
      <c r="H75" s="76">
        <v>-1462267</v>
      </c>
      <c r="I75" s="58"/>
      <c r="J75" s="60">
        <v>0</v>
      </c>
    </row>
    <row r="76" spans="1:10" ht="17.100000000000001" customHeight="1">
      <c r="A76" s="10" t="s">
        <v>189</v>
      </c>
      <c r="B76" s="54"/>
      <c r="C76" s="54"/>
      <c r="D76" s="82">
        <v>0</v>
      </c>
      <c r="E76" s="76"/>
      <c r="F76" s="60">
        <v>-60000000</v>
      </c>
      <c r="G76" s="58"/>
      <c r="H76" s="76">
        <v>-119330000</v>
      </c>
      <c r="I76" s="58"/>
      <c r="J76" s="60">
        <v>-134610390</v>
      </c>
    </row>
    <row r="77" spans="1:10" ht="17.100000000000001" customHeight="1">
      <c r="A77" s="55" t="s">
        <v>117</v>
      </c>
      <c r="B77" s="54"/>
      <c r="C77" s="54"/>
      <c r="D77" s="82">
        <v>0</v>
      </c>
      <c r="E77" s="76"/>
      <c r="F77" s="60">
        <v>0</v>
      </c>
      <c r="G77" s="58"/>
      <c r="H77" s="76">
        <v>818428175</v>
      </c>
      <c r="I77" s="58"/>
      <c r="J77" s="60">
        <v>25277395</v>
      </c>
    </row>
    <row r="78" spans="1:10" ht="17.100000000000001" customHeight="1">
      <c r="A78" s="10" t="s">
        <v>253</v>
      </c>
      <c r="B78" s="54"/>
      <c r="C78" s="54"/>
      <c r="D78" s="82">
        <v>50000000</v>
      </c>
      <c r="E78" s="76"/>
      <c r="F78" s="60">
        <v>0</v>
      </c>
      <c r="G78" s="58"/>
      <c r="H78" s="76">
        <v>50000000</v>
      </c>
      <c r="I78" s="58"/>
      <c r="J78" s="60">
        <v>0</v>
      </c>
    </row>
    <row r="79" spans="1:10" ht="17.100000000000001" customHeight="1">
      <c r="A79" s="10" t="s">
        <v>254</v>
      </c>
      <c r="B79" s="54"/>
      <c r="C79" s="54"/>
      <c r="D79" s="82">
        <v>0</v>
      </c>
      <c r="E79" s="76"/>
      <c r="F79" s="60">
        <v>0</v>
      </c>
      <c r="G79" s="58"/>
      <c r="H79" s="76">
        <v>-936000000</v>
      </c>
      <c r="I79" s="58"/>
      <c r="J79" s="60">
        <v>0</v>
      </c>
    </row>
    <row r="80" spans="1:10" ht="17.100000000000001" customHeight="1">
      <c r="A80" s="10" t="s">
        <v>190</v>
      </c>
      <c r="B80" s="54"/>
      <c r="C80" s="54"/>
      <c r="D80" s="82">
        <v>-24583971</v>
      </c>
      <c r="E80" s="76"/>
      <c r="F80" s="60">
        <v>0</v>
      </c>
      <c r="G80" s="58"/>
      <c r="H80" s="76">
        <v>0</v>
      </c>
      <c r="I80" s="58"/>
      <c r="J80" s="60">
        <v>0</v>
      </c>
    </row>
    <row r="81" spans="1:10" ht="17.100000000000001" customHeight="1">
      <c r="A81" s="10" t="s">
        <v>191</v>
      </c>
      <c r="B81" s="54"/>
      <c r="C81" s="54"/>
      <c r="D81" s="82">
        <v>-14020055</v>
      </c>
      <c r="E81" s="76"/>
      <c r="F81" s="60">
        <v>-20015954</v>
      </c>
      <c r="G81" s="58"/>
      <c r="H81" s="76">
        <v>-1576597</v>
      </c>
      <c r="I81" s="58"/>
      <c r="J81" s="60">
        <v>-664230</v>
      </c>
    </row>
    <row r="82" spans="1:10" ht="17.100000000000001" customHeight="1">
      <c r="A82" s="55" t="s">
        <v>255</v>
      </c>
      <c r="B82" s="54"/>
      <c r="C82" s="54"/>
      <c r="D82" s="62">
        <v>1006467</v>
      </c>
      <c r="E82" s="61"/>
      <c r="F82" s="17">
        <v>1302727</v>
      </c>
      <c r="G82" s="58"/>
      <c r="H82" s="62">
        <v>994411</v>
      </c>
      <c r="I82" s="58"/>
      <c r="J82" s="60">
        <v>1260203</v>
      </c>
    </row>
    <row r="83" spans="1:10" ht="17.100000000000001" customHeight="1">
      <c r="A83" s="10" t="s">
        <v>256</v>
      </c>
      <c r="B83" s="54"/>
      <c r="C83" s="54"/>
      <c r="D83" s="62">
        <v>12460748</v>
      </c>
      <c r="E83" s="61"/>
      <c r="F83" s="17">
        <v>0</v>
      </c>
      <c r="G83" s="58"/>
      <c r="H83" s="62">
        <v>12460748</v>
      </c>
      <c r="I83" s="58"/>
      <c r="J83" s="60">
        <v>0</v>
      </c>
    </row>
    <row r="84" spans="1:10" ht="17.100000000000001" customHeight="1">
      <c r="A84" s="10" t="s">
        <v>192</v>
      </c>
      <c r="B84" s="54"/>
      <c r="C84" s="54"/>
      <c r="D84" s="62">
        <v>0</v>
      </c>
      <c r="E84" s="61"/>
      <c r="F84" s="17">
        <v>-26206087</v>
      </c>
      <c r="G84" s="58"/>
      <c r="H84" s="62">
        <v>0</v>
      </c>
      <c r="I84" s="58"/>
      <c r="J84" s="60">
        <v>-19185397</v>
      </c>
    </row>
    <row r="85" spans="1:10" ht="17.100000000000001" customHeight="1">
      <c r="A85" s="10" t="s">
        <v>116</v>
      </c>
      <c r="B85" s="54"/>
      <c r="C85" s="54"/>
      <c r="D85" s="62">
        <v>-51998</v>
      </c>
      <c r="E85" s="61"/>
      <c r="F85" s="17">
        <v>-8000</v>
      </c>
      <c r="G85" s="58"/>
      <c r="H85" s="62">
        <v>0</v>
      </c>
      <c r="I85" s="58"/>
      <c r="J85" s="60">
        <v>0</v>
      </c>
    </row>
    <row r="86" spans="1:10" ht="17.100000000000001" customHeight="1">
      <c r="A86" s="55" t="s">
        <v>193</v>
      </c>
      <c r="B86" s="54"/>
      <c r="C86" s="54"/>
      <c r="D86" s="83">
        <v>4432349</v>
      </c>
      <c r="E86" s="61"/>
      <c r="F86" s="17">
        <v>-5542970</v>
      </c>
      <c r="G86" s="58"/>
      <c r="H86" s="62">
        <v>-63990</v>
      </c>
      <c r="I86" s="58"/>
      <c r="J86" s="60">
        <v>0</v>
      </c>
    </row>
    <row r="87" spans="1:10" ht="17.100000000000001" customHeight="1">
      <c r="A87" s="57" t="s">
        <v>257</v>
      </c>
      <c r="B87" s="78"/>
      <c r="C87" s="78"/>
      <c r="D87" s="86">
        <f>SUM(D73:D86)</f>
        <v>40647833</v>
      </c>
      <c r="E87" s="59"/>
      <c r="F87" s="86">
        <f>SUM(F73:F86)</f>
        <v>-107802419</v>
      </c>
      <c r="G87" s="59"/>
      <c r="H87" s="86">
        <f>SUM(H73:H86)</f>
        <v>-162834184</v>
      </c>
      <c r="I87" s="59"/>
      <c r="J87" s="86">
        <f>SUM(J73:J86)</f>
        <v>-117688858</v>
      </c>
    </row>
    <row r="88" spans="1:10" ht="17.100000000000001" customHeight="1">
      <c r="A88" s="10"/>
      <c r="B88" s="54"/>
      <c r="C88" s="54"/>
      <c r="D88" s="87"/>
      <c r="E88" s="52"/>
      <c r="F88" s="87"/>
      <c r="G88" s="52"/>
      <c r="H88" s="87"/>
      <c r="I88" s="52"/>
      <c r="J88" s="87"/>
    </row>
    <row r="89" spans="1:10" ht="17.100000000000001" customHeight="1">
      <c r="A89" s="1" t="s">
        <v>0</v>
      </c>
      <c r="B89" s="10"/>
      <c r="C89" s="10"/>
      <c r="D89" s="66"/>
      <c r="E89" s="10"/>
      <c r="F89" s="10"/>
      <c r="G89" s="52"/>
      <c r="H89" s="52"/>
      <c r="I89" s="52"/>
      <c r="J89" s="67"/>
    </row>
    <row r="90" spans="1:10" ht="17.100000000000001" customHeight="1">
      <c r="A90" s="3" t="s">
        <v>104</v>
      </c>
      <c r="B90" s="10"/>
      <c r="C90" s="10"/>
      <c r="D90" s="66"/>
      <c r="E90" s="10"/>
      <c r="F90" s="10"/>
      <c r="G90" s="52"/>
      <c r="H90" s="52"/>
      <c r="I90" s="52"/>
      <c r="J90" s="67"/>
    </row>
    <row r="91" spans="1:10" ht="17.100000000000001" customHeight="1">
      <c r="A91" s="3" t="s">
        <v>163</v>
      </c>
      <c r="B91" s="10"/>
      <c r="C91" s="10"/>
      <c r="D91" s="10"/>
      <c r="E91" s="10"/>
      <c r="F91" s="10"/>
      <c r="G91" s="10"/>
      <c r="H91" s="10"/>
      <c r="I91" s="10"/>
      <c r="J91" s="10"/>
    </row>
    <row r="92" spans="1:10" ht="17.100000000000001" customHeight="1">
      <c r="A92" s="10"/>
      <c r="B92" s="54"/>
      <c r="C92" s="54"/>
      <c r="D92" s="208" t="s">
        <v>52</v>
      </c>
      <c r="E92" s="208"/>
      <c r="F92" s="208"/>
      <c r="G92" s="10"/>
      <c r="H92" s="208" t="s">
        <v>53</v>
      </c>
      <c r="I92" s="208"/>
      <c r="J92" s="208"/>
    </row>
    <row r="93" spans="1:10" ht="17.100000000000001" customHeight="1">
      <c r="A93" s="10"/>
      <c r="B93" s="194"/>
      <c r="C93" s="194"/>
      <c r="D93" s="209" t="s">
        <v>54</v>
      </c>
      <c r="E93" s="209"/>
      <c r="F93" s="209"/>
      <c r="G93" s="198"/>
      <c r="H93" s="209" t="s">
        <v>55</v>
      </c>
      <c r="I93" s="209"/>
      <c r="J93" s="209"/>
    </row>
    <row r="94" spans="1:10" ht="17.100000000000001" customHeight="1">
      <c r="A94" s="52"/>
      <c r="B94" s="194" t="s">
        <v>5</v>
      </c>
      <c r="C94" s="54"/>
      <c r="D94" s="7">
        <v>2018</v>
      </c>
      <c r="E94" s="7"/>
      <c r="F94" s="7">
        <v>2017</v>
      </c>
      <c r="G94" s="7"/>
      <c r="H94" s="7">
        <v>2018</v>
      </c>
      <c r="I94" s="7"/>
      <c r="J94" s="7">
        <v>2017</v>
      </c>
    </row>
    <row r="95" spans="1:10" ht="17.100000000000001" customHeight="1">
      <c r="A95" s="52"/>
      <c r="B95" s="194"/>
      <c r="C95" s="54"/>
      <c r="D95" s="7"/>
      <c r="E95" s="7"/>
      <c r="F95" s="205" t="s">
        <v>6</v>
      </c>
      <c r="G95" s="205"/>
      <c r="H95" s="205"/>
      <c r="I95" s="7"/>
      <c r="J95" s="7"/>
    </row>
    <row r="96" spans="1:10" ht="17.100000000000001" customHeight="1">
      <c r="A96" s="56" t="s">
        <v>118</v>
      </c>
      <c r="B96" s="54"/>
      <c r="C96" s="54"/>
      <c r="D96" s="67"/>
      <c r="E96" s="52"/>
      <c r="F96" s="67"/>
      <c r="G96" s="52"/>
      <c r="H96" s="52"/>
      <c r="I96" s="52"/>
      <c r="J96" s="52"/>
    </row>
    <row r="97" spans="1:10" ht="17.100000000000001" customHeight="1">
      <c r="A97" s="10" t="s">
        <v>194</v>
      </c>
      <c r="B97" s="54"/>
      <c r="C97" s="54"/>
      <c r="D97" s="63">
        <v>-46825052</v>
      </c>
      <c r="E97" s="58"/>
      <c r="F97" s="60">
        <v>-38852595</v>
      </c>
      <c r="G97" s="58"/>
      <c r="H97" s="63">
        <v>-13722856</v>
      </c>
      <c r="I97" s="58"/>
      <c r="J97" s="58">
        <v>-5331401</v>
      </c>
    </row>
    <row r="98" spans="1:10" ht="17.100000000000001" customHeight="1">
      <c r="A98" s="55" t="s">
        <v>119</v>
      </c>
      <c r="B98" s="54"/>
      <c r="C98" s="54"/>
      <c r="D98" s="88">
        <v>-9208579</v>
      </c>
      <c r="E98" s="58"/>
      <c r="F98" s="74">
        <v>26891329</v>
      </c>
      <c r="G98" s="58"/>
      <c r="H98" s="61">
        <v>1016530</v>
      </c>
      <c r="I98" s="58"/>
      <c r="J98" s="58">
        <v>-9015830</v>
      </c>
    </row>
    <row r="99" spans="1:10" ht="17.100000000000001" customHeight="1">
      <c r="A99" s="10" t="s">
        <v>120</v>
      </c>
      <c r="B99" s="54"/>
      <c r="C99" s="54"/>
      <c r="D99" s="84">
        <v>223296585</v>
      </c>
      <c r="E99" s="58"/>
      <c r="F99" s="74">
        <v>210000000</v>
      </c>
      <c r="G99" s="58"/>
      <c r="H99" s="84">
        <v>150000000</v>
      </c>
      <c r="I99" s="58"/>
      <c r="J99" s="58">
        <v>50000000</v>
      </c>
    </row>
    <row r="100" spans="1:10" ht="17.100000000000001" customHeight="1">
      <c r="A100" s="10" t="s">
        <v>258</v>
      </c>
      <c r="B100" s="54"/>
      <c r="C100" s="54"/>
      <c r="D100" s="84">
        <v>-290196308</v>
      </c>
      <c r="E100" s="58"/>
      <c r="F100" s="74">
        <v>-169680277</v>
      </c>
      <c r="G100" s="58"/>
      <c r="H100" s="84">
        <v>-200000000</v>
      </c>
      <c r="I100" s="58"/>
      <c r="J100" s="58">
        <v>0</v>
      </c>
    </row>
    <row r="101" spans="1:10" ht="17.100000000000001" customHeight="1">
      <c r="A101" s="10" t="s">
        <v>121</v>
      </c>
      <c r="B101" s="54"/>
      <c r="C101" s="54"/>
      <c r="D101" s="84">
        <v>30000000</v>
      </c>
      <c r="E101" s="58"/>
      <c r="F101" s="60">
        <v>30000000</v>
      </c>
      <c r="G101" s="58"/>
      <c r="H101" s="84">
        <v>30000000</v>
      </c>
      <c r="I101" s="58"/>
      <c r="J101" s="58">
        <v>30000000</v>
      </c>
    </row>
    <row r="102" spans="1:10" ht="17.100000000000001" customHeight="1">
      <c r="A102" s="10" t="s">
        <v>259</v>
      </c>
      <c r="B102" s="54"/>
      <c r="C102" s="54"/>
      <c r="D102" s="84">
        <v>-20000000</v>
      </c>
      <c r="E102" s="58"/>
      <c r="F102" s="60">
        <v>-20000000</v>
      </c>
      <c r="G102" s="58"/>
      <c r="H102" s="84">
        <v>-20000000</v>
      </c>
      <c r="I102" s="58"/>
      <c r="J102" s="58">
        <v>-20000000</v>
      </c>
    </row>
    <row r="103" spans="1:10" ht="17.100000000000001" customHeight="1">
      <c r="A103" s="10" t="s">
        <v>195</v>
      </c>
      <c r="B103" s="54"/>
      <c r="C103" s="54"/>
      <c r="D103" s="84">
        <v>0</v>
      </c>
      <c r="E103" s="58"/>
      <c r="F103" s="60">
        <v>48829708</v>
      </c>
      <c r="G103" s="58"/>
      <c r="H103" s="84">
        <v>0</v>
      </c>
      <c r="I103" s="58"/>
      <c r="J103" s="58">
        <v>0</v>
      </c>
    </row>
    <row r="104" spans="1:10" ht="17.100000000000001" customHeight="1">
      <c r="A104" s="10" t="s">
        <v>196</v>
      </c>
      <c r="B104" s="54"/>
      <c r="C104" s="54"/>
      <c r="D104" s="62">
        <v>-226824871</v>
      </c>
      <c r="E104" s="58"/>
      <c r="F104" s="60">
        <v>-105701451</v>
      </c>
      <c r="G104" s="58"/>
      <c r="H104" s="84">
        <v>0</v>
      </c>
      <c r="I104" s="58"/>
      <c r="J104" s="58">
        <v>0</v>
      </c>
    </row>
    <row r="105" spans="1:10" ht="17.100000000000001" customHeight="1">
      <c r="A105" s="10" t="s">
        <v>197</v>
      </c>
      <c r="B105" s="54"/>
      <c r="C105" s="54"/>
      <c r="D105" s="84">
        <v>-1604508</v>
      </c>
      <c r="E105" s="58"/>
      <c r="F105" s="60">
        <v>-933380</v>
      </c>
      <c r="G105" s="58"/>
      <c r="H105" s="84">
        <v>-1038459</v>
      </c>
      <c r="I105" s="58"/>
      <c r="J105" s="58">
        <v>-933380</v>
      </c>
    </row>
    <row r="106" spans="1:10" ht="17.100000000000001" customHeight="1">
      <c r="A106" s="10" t="s">
        <v>296</v>
      </c>
      <c r="B106" s="54"/>
      <c r="C106" s="54"/>
      <c r="D106" s="85">
        <v>-1702967375</v>
      </c>
      <c r="E106" s="58"/>
      <c r="F106" s="60">
        <v>1702967375</v>
      </c>
      <c r="G106" s="58"/>
      <c r="H106" s="85">
        <v>-1702967375</v>
      </c>
      <c r="I106" s="58"/>
      <c r="J106" s="58">
        <v>1702967375</v>
      </c>
    </row>
    <row r="107" spans="1:10" ht="17.100000000000001" customHeight="1">
      <c r="A107" s="10" t="s">
        <v>122</v>
      </c>
      <c r="B107" s="54"/>
      <c r="C107" s="54"/>
      <c r="D107" s="85">
        <v>571803458</v>
      </c>
      <c r="E107" s="58"/>
      <c r="F107" s="60">
        <v>3622590</v>
      </c>
      <c r="G107" s="58"/>
      <c r="H107" s="85">
        <v>571803458</v>
      </c>
      <c r="I107" s="58"/>
      <c r="J107" s="58">
        <v>3622590</v>
      </c>
    </row>
    <row r="108" spans="1:10" ht="17.100000000000001" customHeight="1">
      <c r="A108" s="57" t="s">
        <v>260</v>
      </c>
      <c r="B108" s="197"/>
      <c r="C108" s="197"/>
      <c r="D108" s="79">
        <f>SUM(D97:D107)</f>
        <v>-1472526650</v>
      </c>
      <c r="E108" s="80"/>
      <c r="F108" s="79">
        <f>SUM(F97:F107)</f>
        <v>1687143299</v>
      </c>
      <c r="G108" s="80"/>
      <c r="H108" s="79">
        <f>SUM(H97:H107)</f>
        <v>-1184908702</v>
      </c>
      <c r="I108" s="80"/>
      <c r="J108" s="79">
        <f>SUM(J97:J107)</f>
        <v>1751309354</v>
      </c>
    </row>
    <row r="109" spans="1:10" ht="17.100000000000001" customHeight="1">
      <c r="A109" s="5" t="s">
        <v>123</v>
      </c>
      <c r="B109" s="78"/>
      <c r="C109" s="78"/>
      <c r="D109" s="15">
        <f>SUM(D70,D87,D108)</f>
        <v>-1415458477</v>
      </c>
      <c r="E109" s="15"/>
      <c r="F109" s="15">
        <f>SUM(F70,F87,F108)</f>
        <v>1478964679</v>
      </c>
      <c r="G109" s="15"/>
      <c r="H109" s="15">
        <f>SUM(H70,H87,H108)</f>
        <v>-1421435567</v>
      </c>
      <c r="I109" s="15"/>
      <c r="J109" s="15">
        <f>SUM(J70,J87,J108)</f>
        <v>1473818444</v>
      </c>
    </row>
    <row r="110" spans="1:10" ht="17.100000000000001" customHeight="1">
      <c r="A110" s="89" t="s">
        <v>124</v>
      </c>
      <c r="B110" s="54">
        <v>6</v>
      </c>
      <c r="C110" s="54"/>
      <c r="D110" s="61">
        <v>1778631783</v>
      </c>
      <c r="E110" s="90"/>
      <c r="F110" s="61">
        <v>299667104</v>
      </c>
      <c r="G110" s="90"/>
      <c r="H110" s="90">
        <v>1736659813</v>
      </c>
      <c r="I110" s="90"/>
      <c r="J110" s="90">
        <v>262841369</v>
      </c>
    </row>
    <row r="111" spans="1:10" ht="17.100000000000001" customHeight="1" thickBot="1">
      <c r="A111" s="5" t="s">
        <v>125</v>
      </c>
      <c r="B111" s="91">
        <v>6</v>
      </c>
      <c r="C111" s="78"/>
      <c r="D111" s="92">
        <f>SUM(D109:D110)</f>
        <v>363173306</v>
      </c>
      <c r="E111" s="80"/>
      <c r="F111" s="92">
        <f>SUM(F109:F110)</f>
        <v>1778631783</v>
      </c>
      <c r="G111" s="80"/>
      <c r="H111" s="92">
        <f>SUM(H109:H110)</f>
        <v>315224246</v>
      </c>
      <c r="I111" s="80"/>
      <c r="J111" s="92">
        <f>SUM(J109:J110)</f>
        <v>1736659813</v>
      </c>
    </row>
    <row r="112" spans="1:10" ht="17.100000000000001" customHeight="1" thickTop="1">
      <c r="A112" s="5"/>
      <c r="B112" s="54"/>
      <c r="C112" s="54"/>
      <c r="D112" s="93"/>
      <c r="E112" s="80"/>
      <c r="F112" s="93"/>
      <c r="G112" s="80"/>
      <c r="H112" s="94"/>
      <c r="I112" s="80"/>
      <c r="J112" s="94"/>
    </row>
    <row r="113" spans="1:10" ht="17.100000000000001" customHeight="1">
      <c r="A113" s="95" t="s">
        <v>126</v>
      </c>
      <c r="B113" s="52"/>
      <c r="C113" s="52"/>
      <c r="D113" s="96"/>
      <c r="E113" s="97">
        <v>0</v>
      </c>
      <c r="F113" s="96"/>
      <c r="G113" s="97"/>
      <c r="H113" s="97"/>
      <c r="I113" s="97"/>
      <c r="J113" s="97"/>
    </row>
    <row r="114" spans="1:10" ht="17.100000000000001" customHeight="1">
      <c r="A114" s="10" t="s">
        <v>261</v>
      </c>
      <c r="B114" s="200" t="s">
        <v>199</v>
      </c>
      <c r="C114" s="52"/>
      <c r="D114" s="58">
        <v>4387851</v>
      </c>
      <c r="E114" s="58"/>
      <c r="F114" s="58">
        <v>0</v>
      </c>
      <c r="G114" s="58"/>
      <c r="H114" s="58">
        <v>0</v>
      </c>
      <c r="I114" s="58"/>
      <c r="J114" s="58">
        <v>0</v>
      </c>
    </row>
    <row r="115" spans="1:10" ht="17.100000000000001" customHeight="1">
      <c r="A115" s="10" t="s">
        <v>198</v>
      </c>
      <c r="B115" s="194"/>
      <c r="C115" s="52"/>
      <c r="D115" s="58">
        <v>0</v>
      </c>
      <c r="E115" s="58"/>
      <c r="F115" s="58">
        <v>10486392</v>
      </c>
      <c r="G115" s="58"/>
      <c r="H115" s="58">
        <v>0</v>
      </c>
      <c r="I115" s="58"/>
      <c r="J115" s="58">
        <v>0</v>
      </c>
    </row>
    <row r="116" spans="1:10" ht="17.100000000000001" customHeight="1">
      <c r="A116" s="10" t="s">
        <v>262</v>
      </c>
      <c r="B116" s="194"/>
      <c r="C116" s="52"/>
      <c r="D116" s="58">
        <v>0</v>
      </c>
      <c r="E116" s="58"/>
      <c r="F116" s="58">
        <v>540597</v>
      </c>
      <c r="G116" s="58"/>
      <c r="H116" s="58">
        <v>0</v>
      </c>
      <c r="I116" s="58"/>
      <c r="J116" s="58">
        <v>540597</v>
      </c>
    </row>
    <row r="117" spans="1:10" ht="17.100000000000001" customHeight="1">
      <c r="A117" s="10" t="s">
        <v>263</v>
      </c>
      <c r="B117" s="194"/>
      <c r="C117" s="52"/>
      <c r="D117" s="58">
        <v>0</v>
      </c>
      <c r="E117" s="58"/>
      <c r="F117" s="58">
        <v>1275000</v>
      </c>
      <c r="G117" s="58"/>
      <c r="H117" s="58">
        <v>0</v>
      </c>
      <c r="I117" s="58"/>
      <c r="J117" s="58">
        <v>1275000</v>
      </c>
    </row>
  </sheetData>
  <sheetProtection password="F7ED" sheet="1" objects="1" scenarios="1"/>
  <mergeCells count="15">
    <mergeCell ref="F95:H95"/>
    <mergeCell ref="D92:F92"/>
    <mergeCell ref="H92:J92"/>
    <mergeCell ref="D93:F93"/>
    <mergeCell ref="H93:J93"/>
    <mergeCell ref="D5:F5"/>
    <mergeCell ref="H5:J5"/>
    <mergeCell ref="D6:F6"/>
    <mergeCell ref="H6:J6"/>
    <mergeCell ref="F8:H8"/>
    <mergeCell ref="D53:F53"/>
    <mergeCell ref="H53:J53"/>
    <mergeCell ref="F55:H55"/>
    <mergeCell ref="D52:F52"/>
    <mergeCell ref="H52:J52"/>
  </mergeCells>
  <pageMargins left="0.59055118110236227" right="0.15748031496062992" top="0.74803149606299213" bottom="0.74803149606299213" header="0.31496062992125984" footer="0.31496062992125984"/>
  <pageSetup paperSize="9" scale="82" firstPageNumber="16" fitToHeight="3" orientation="portrait" useFirstPageNumber="1" r:id="rId1"/>
  <headerFooter>
    <oddFooter>&amp;L&amp;"Times New Roman,Regular"The accompanying notes are an integral part of these financial statements.&amp;R&amp;"Times New Roman,Regular"&amp;P</oddFooter>
  </headerFooter>
  <rowBreaks count="2" manualBreakCount="2">
    <brk id="48" max="16383" man="1"/>
    <brk id="8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3</vt:i4>
      </vt:variant>
    </vt:vector>
  </HeadingPairs>
  <TitlesOfParts>
    <vt:vector size="8" baseType="lpstr">
      <vt:lpstr>BS</vt:lpstr>
      <vt:lpstr>PL</vt:lpstr>
      <vt:lpstr>CH Conso</vt:lpstr>
      <vt:lpstr>CH Separate</vt:lpstr>
      <vt:lpstr>CF</vt:lpstr>
      <vt:lpstr>BS!Print_Area</vt:lpstr>
      <vt:lpstr>CF!Print_Area</vt:lpstr>
      <vt:lpstr>PL!Print_Area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phakkawanich</dc:creator>
  <cp:lastModifiedBy>Maliwan Phahuwattanakorn</cp:lastModifiedBy>
  <cp:lastPrinted>2020-04-20T10:34:26Z</cp:lastPrinted>
  <dcterms:created xsi:type="dcterms:W3CDTF">2020-03-12T03:26:02Z</dcterms:created>
  <dcterms:modified xsi:type="dcterms:W3CDTF">2020-04-20T10:34:42Z</dcterms:modified>
</cp:coreProperties>
</file>