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15" yWindow="-120" windowWidth="11715" windowHeight="8205" activeTab="4"/>
  </bookViews>
  <sheets>
    <sheet name="BS" sheetId="1" r:id="rId1"/>
    <sheet name="PL" sheetId="2" r:id="rId2"/>
    <sheet name="CH Conso" sheetId="3" r:id="rId3"/>
    <sheet name="CH Separate" sheetId="4" r:id="rId4"/>
    <sheet name="CF" sheetId="5" r:id="rId5"/>
  </sheets>
  <definedNames>
    <definedName name="_xlnm.Print_Area" localSheetId="0">BS!$A$1:$J$101</definedName>
    <definedName name="_xlnm.Print_Area" localSheetId="4">CF!$A$1:$J$89</definedName>
    <definedName name="_xlnm.Print_Area" localSheetId="2">'CH Conso'!$A$1:$W$35</definedName>
    <definedName name="_xlnm.Print_Area" localSheetId="3">'CH Separate'!$A$1:$P$35</definedName>
    <definedName name="_xlnm.Print_Area" localSheetId="1">PL!$A$1:$J$62</definedName>
  </definedNames>
  <calcPr calcId="124519"/>
</workbook>
</file>

<file path=xl/calcChain.xml><?xml version="1.0" encoding="utf-8"?>
<calcChain xmlns="http://schemas.openxmlformats.org/spreadsheetml/2006/main">
  <c r="J59" i="2"/>
  <c r="J70" i="1"/>
  <c r="H70"/>
  <c r="D71"/>
  <c r="D70"/>
  <c r="H37" i="5"/>
  <c r="F11"/>
  <c r="H34" i="4"/>
  <c r="F34"/>
  <c r="D34"/>
  <c r="N27"/>
  <c r="L27"/>
  <c r="J27"/>
  <c r="J34" s="1"/>
  <c r="H27"/>
  <c r="F27"/>
  <c r="D27"/>
  <c r="P26"/>
  <c r="N18"/>
  <c r="N20" s="1"/>
  <c r="L18"/>
  <c r="L20" s="1"/>
  <c r="J18"/>
  <c r="J20" s="1"/>
  <c r="H18"/>
  <c r="H20" s="1"/>
  <c r="F18"/>
  <c r="F20" s="1"/>
  <c r="D18"/>
  <c r="D20" s="1"/>
  <c r="P17"/>
  <c r="P16"/>
  <c r="P13"/>
  <c r="W33" i="3"/>
  <c r="U33"/>
  <c r="E33"/>
  <c r="G33"/>
  <c r="I33"/>
  <c r="K33"/>
  <c r="M33"/>
  <c r="O33"/>
  <c r="S25"/>
  <c r="W25" s="1"/>
  <c r="U26"/>
  <c r="Q26"/>
  <c r="O26"/>
  <c r="M26"/>
  <c r="K26"/>
  <c r="I26"/>
  <c r="G26"/>
  <c r="E26"/>
  <c r="P27" i="4" l="1"/>
  <c r="P18"/>
  <c r="P20" s="1"/>
  <c r="M20" i="3" l="1"/>
  <c r="K20"/>
  <c r="I20"/>
  <c r="G20"/>
  <c r="E20"/>
  <c r="U18"/>
  <c r="U20" s="1"/>
  <c r="Q18"/>
  <c r="Q20" s="1"/>
  <c r="O18"/>
  <c r="O20" s="1"/>
  <c r="S17"/>
  <c r="W17" s="1"/>
  <c r="S16"/>
  <c r="W16" s="1"/>
  <c r="S14"/>
  <c r="W14" s="1"/>
  <c r="S18" l="1"/>
  <c r="W18" s="1"/>
  <c r="W20" s="1"/>
  <c r="S20" l="1"/>
  <c r="J21" i="2" l="1"/>
  <c r="H21"/>
  <c r="D21"/>
  <c r="F21"/>
  <c r="D94" i="1"/>
  <c r="J60"/>
  <c r="H60"/>
  <c r="F60"/>
  <c r="D60"/>
  <c r="F37" i="5" l="1"/>
  <c r="D37"/>
  <c r="P31" i="4"/>
  <c r="P30"/>
  <c r="D35" i="1"/>
  <c r="J37" i="2" l="1"/>
  <c r="J38" s="1"/>
  <c r="H37"/>
  <c r="H38" s="1"/>
  <c r="F37"/>
  <c r="F38" s="1"/>
  <c r="D37"/>
  <c r="D38" s="1"/>
  <c r="J73" i="5" l="1"/>
  <c r="H84"/>
  <c r="J84"/>
  <c r="F84"/>
  <c r="D84"/>
  <c r="U31" i="3" l="1"/>
  <c r="Q31"/>
  <c r="Q33" s="1"/>
  <c r="O31"/>
  <c r="D59" i="5" l="1"/>
  <c r="P25" i="4" l="1"/>
  <c r="S31" i="3" l="1"/>
  <c r="S33" s="1"/>
  <c r="S30"/>
  <c r="W30" s="1"/>
  <c r="S29"/>
  <c r="W29" s="1"/>
  <c r="S24"/>
  <c r="H96" i="1"/>
  <c r="H99" s="1"/>
  <c r="D96"/>
  <c r="D99" s="1"/>
  <c r="H35"/>
  <c r="J20"/>
  <c r="H20"/>
  <c r="F20"/>
  <c r="D20"/>
  <c r="W24" i="3" l="1"/>
  <c r="W26" s="1"/>
  <c r="S26"/>
  <c r="W31"/>
  <c r="H71" i="1"/>
  <c r="H101" s="1"/>
  <c r="D101"/>
  <c r="H37"/>
  <c r="D37"/>
  <c r="H73" i="5"/>
  <c r="F73"/>
  <c r="D73"/>
  <c r="J37"/>
  <c r="J59" s="1"/>
  <c r="H59"/>
  <c r="F59"/>
  <c r="D61"/>
  <c r="D86" s="1"/>
  <c r="N32" i="4"/>
  <c r="N34" s="1"/>
  <c r="L32"/>
  <c r="L34" s="1"/>
  <c r="J32"/>
  <c r="H32"/>
  <c r="F32"/>
  <c r="D32"/>
  <c r="J14" i="2"/>
  <c r="J22" s="1"/>
  <c r="J27" s="1"/>
  <c r="J29" s="1"/>
  <c r="H14"/>
  <c r="H22" s="1"/>
  <c r="H27" s="1"/>
  <c r="H29" s="1"/>
  <c r="F14"/>
  <c r="F22" s="1"/>
  <c r="F27" s="1"/>
  <c r="F29" s="1"/>
  <c r="D14"/>
  <c r="D22" s="1"/>
  <c r="D27" s="1"/>
  <c r="D29" s="1"/>
  <c r="J96" i="1"/>
  <c r="J99" s="1"/>
  <c r="F96"/>
  <c r="F99" s="1"/>
  <c r="F70"/>
  <c r="J35"/>
  <c r="J37" s="1"/>
  <c r="F35"/>
  <c r="F37" s="1"/>
  <c r="D88" i="5" l="1"/>
  <c r="D90" s="1"/>
  <c r="J61"/>
  <c r="J86" s="1"/>
  <c r="J88" s="1"/>
  <c r="F61"/>
  <c r="F86" s="1"/>
  <c r="F88" s="1"/>
  <c r="H61"/>
  <c r="D102" i="1"/>
  <c r="H102"/>
  <c r="J71"/>
  <c r="J101" s="1"/>
  <c r="J102" s="1"/>
  <c r="F71"/>
  <c r="F101" s="1"/>
  <c r="F102" s="1"/>
  <c r="P32" i="4"/>
  <c r="P34" s="1"/>
  <c r="H86" i="5" l="1"/>
  <c r="H88" s="1"/>
  <c r="H90" s="1"/>
  <c r="F40" i="2" l="1"/>
  <c r="F59" s="1"/>
  <c r="F54"/>
  <c r="D54"/>
  <c r="D52" s="1"/>
  <c r="J54" l="1"/>
  <c r="J40"/>
  <c r="H40"/>
  <c r="H59" s="1"/>
  <c r="H57" s="1"/>
  <c r="H54"/>
  <c r="H52" s="1"/>
  <c r="D40"/>
  <c r="D59" s="1"/>
  <c r="D57" s="1"/>
</calcChain>
</file>

<file path=xl/sharedStrings.xml><?xml version="1.0" encoding="utf-8"?>
<sst xmlns="http://schemas.openxmlformats.org/spreadsheetml/2006/main" count="371" uniqueCount="242">
  <si>
    <t>The International Engineering Public Company Limited and its Subsidiaries</t>
  </si>
  <si>
    <t>Statements of financial position</t>
  </si>
  <si>
    <t>Consolidated financial statements</t>
  </si>
  <si>
    <t>Separate financial statements</t>
  </si>
  <si>
    <t>Assets</t>
  </si>
  <si>
    <t>Note</t>
  </si>
  <si>
    <t>Current assets</t>
  </si>
  <si>
    <t>Cash and cash equivalents</t>
  </si>
  <si>
    <t>Trade accounts receivable</t>
  </si>
  <si>
    <t>Short-term loans</t>
  </si>
  <si>
    <t>Inventories</t>
  </si>
  <si>
    <t>Total current assets</t>
  </si>
  <si>
    <t>Non-current assets</t>
  </si>
  <si>
    <t>Investments in subsidiaries</t>
  </si>
  <si>
    <t>Investment properties</t>
  </si>
  <si>
    <t>Property, plant and equipment</t>
  </si>
  <si>
    <t>Goodwill</t>
  </si>
  <si>
    <t>Pledged deposits at banks</t>
  </si>
  <si>
    <t>Other non-current assets</t>
  </si>
  <si>
    <t>Total non-current assets</t>
  </si>
  <si>
    <t>Total assets</t>
  </si>
  <si>
    <t>Liabilities and equity</t>
  </si>
  <si>
    <t>Current liabilities</t>
  </si>
  <si>
    <t xml:space="preserve">Bank overdrafts and short-term loans </t>
  </si>
  <si>
    <t xml:space="preserve">   from financial institutions</t>
  </si>
  <si>
    <t>Trade account payables</t>
  </si>
  <si>
    <t>Current portion of long-term loans</t>
  </si>
  <si>
    <t>Total current liabilities</t>
  </si>
  <si>
    <t>Non-current liabilities</t>
  </si>
  <si>
    <t>Long-term loans</t>
  </si>
  <si>
    <t>Other non-current liabilities</t>
  </si>
  <si>
    <t>Total non-current liabilities</t>
  </si>
  <si>
    <t>Total liabilities</t>
  </si>
  <si>
    <t>Equity</t>
  </si>
  <si>
    <t>Share capital</t>
  </si>
  <si>
    <t xml:space="preserve">   Authorized share capital</t>
  </si>
  <si>
    <t>Retained earnings (deficit)</t>
  </si>
  <si>
    <t xml:space="preserve">   Appropriated</t>
  </si>
  <si>
    <t xml:space="preserve">        Legal reserve</t>
  </si>
  <si>
    <t>Other components of equity</t>
  </si>
  <si>
    <t>Non-controlling interests</t>
  </si>
  <si>
    <t xml:space="preserve">Total equity </t>
  </si>
  <si>
    <t xml:space="preserve">Total liabilities and equity </t>
  </si>
  <si>
    <t>Consolidated</t>
  </si>
  <si>
    <t xml:space="preserve">Separate </t>
  </si>
  <si>
    <t xml:space="preserve"> financial statements</t>
  </si>
  <si>
    <t>financial statements</t>
  </si>
  <si>
    <t>Revenues</t>
  </si>
  <si>
    <t>Revenues from sales of goods or rendering of services</t>
  </si>
  <si>
    <t>Revenues from subsidy for adders</t>
  </si>
  <si>
    <t>Other income</t>
  </si>
  <si>
    <t>Total revenues</t>
  </si>
  <si>
    <t>Expenses</t>
  </si>
  <si>
    <t>Cost of sales of goods or rendering of  services</t>
  </si>
  <si>
    <t>Other expenses</t>
  </si>
  <si>
    <t>Finance costs</t>
  </si>
  <si>
    <t>Total expenses</t>
  </si>
  <si>
    <t>Other comprehensive income</t>
  </si>
  <si>
    <t xml:space="preserve">   Non-controlling interests</t>
  </si>
  <si>
    <t xml:space="preserve">   Basic</t>
  </si>
  <si>
    <t>Retained earnings (Deficit)</t>
  </si>
  <si>
    <t xml:space="preserve">Issued and </t>
  </si>
  <si>
    <t>Additional paid-in</t>
  </si>
  <si>
    <t>Total equity</t>
  </si>
  <si>
    <t>capital from reduction</t>
  </si>
  <si>
    <t>Non-controlling</t>
  </si>
  <si>
    <t>share capital</t>
  </si>
  <si>
    <t>ordinary shares</t>
  </si>
  <si>
    <t xml:space="preserve">in par value of </t>
  </si>
  <si>
    <t>Legal reserve</t>
  </si>
  <si>
    <t>interests</t>
  </si>
  <si>
    <t>Cash flows from operating activities</t>
  </si>
  <si>
    <t>Interest income</t>
  </si>
  <si>
    <t>Interest expenses</t>
  </si>
  <si>
    <t>Depreciation and amortization</t>
  </si>
  <si>
    <t>Reversal of allowance for doubtful account</t>
  </si>
  <si>
    <t>Changes in operating assets and liabilities</t>
  </si>
  <si>
    <t>Cash flows from investing activities</t>
  </si>
  <si>
    <t>Interest received</t>
  </si>
  <si>
    <t>Proceeds from short-term loans to related parties</t>
  </si>
  <si>
    <t>Cash flows from financing activities</t>
  </si>
  <si>
    <t>Bank overdrafts</t>
  </si>
  <si>
    <t>Proceeds from short-term loans from financial institutions</t>
  </si>
  <si>
    <t xml:space="preserve">Cash and cash equivalents at 1 January </t>
  </si>
  <si>
    <t>31 December</t>
  </si>
  <si>
    <t>Current investments</t>
  </si>
  <si>
    <t>Withholding tax</t>
  </si>
  <si>
    <t>Other current assets</t>
  </si>
  <si>
    <t>Accrued expense</t>
  </si>
  <si>
    <t>Long-term loans in default</t>
  </si>
  <si>
    <t>Distribution costs</t>
  </si>
  <si>
    <t xml:space="preserve">Administrative expenses </t>
  </si>
  <si>
    <t>Doubtful debts expense</t>
  </si>
  <si>
    <t xml:space="preserve"> </t>
  </si>
  <si>
    <t xml:space="preserve">   </t>
  </si>
  <si>
    <t xml:space="preserve">  subsequently to profit or loss :-</t>
  </si>
  <si>
    <t xml:space="preserve">Total items that will be reclassified  </t>
  </si>
  <si>
    <t>Other components</t>
  </si>
  <si>
    <t>of shareholders' equity</t>
  </si>
  <si>
    <t>Available-for-sale</t>
  </si>
  <si>
    <t>investments</t>
  </si>
  <si>
    <t xml:space="preserve"> (Deficit)</t>
  </si>
  <si>
    <t>attributable to</t>
  </si>
  <si>
    <t>Total</t>
  </si>
  <si>
    <t>shareholders' equity</t>
  </si>
  <si>
    <t>Other current receivables</t>
  </si>
  <si>
    <t xml:space="preserve">   plant and equipment</t>
  </si>
  <si>
    <t>Other current payables</t>
  </si>
  <si>
    <t>Net cash from (used in) operating activities</t>
  </si>
  <si>
    <t>Payment of short-term loans to related parties</t>
  </si>
  <si>
    <t>Purchase of property, plant and equipment</t>
  </si>
  <si>
    <t>Pledged deposit at bank</t>
  </si>
  <si>
    <t>Other intangible assets</t>
  </si>
  <si>
    <t xml:space="preserve">   Issued and paid share capital </t>
  </si>
  <si>
    <t>share premium on ordinary shares</t>
  </si>
  <si>
    <t xml:space="preserve">Discount from changes in ownership </t>
  </si>
  <si>
    <t xml:space="preserve">Total equity attributable to owners </t>
  </si>
  <si>
    <t xml:space="preserve">    of the parent</t>
  </si>
  <si>
    <t xml:space="preserve">    subsequently to profit or loss </t>
  </si>
  <si>
    <t xml:space="preserve">   Owners of the parent</t>
  </si>
  <si>
    <t>paid</t>
  </si>
  <si>
    <t>Discount from</t>
  </si>
  <si>
    <t>changes in</t>
  </si>
  <si>
    <t xml:space="preserve">Share premuim </t>
  </si>
  <si>
    <t xml:space="preserve">owners of </t>
  </si>
  <si>
    <t>parent</t>
  </si>
  <si>
    <t xml:space="preserve">Reversal of allowance for impairment of property, </t>
  </si>
  <si>
    <t>Reversal of allowance for  impairment of intangible assets</t>
  </si>
  <si>
    <t>Gain on disposal of equipment</t>
  </si>
  <si>
    <t>Provision for penalty under the contract</t>
  </si>
  <si>
    <t>Employee benefit expenses</t>
  </si>
  <si>
    <t>Payment of provision on lawsuit</t>
  </si>
  <si>
    <t>Net cash generated from (used in) operation</t>
  </si>
  <si>
    <t>Withholding tax paid</t>
  </si>
  <si>
    <t>Sales of equipment</t>
  </si>
  <si>
    <t>Net cash from (used in) investing activities</t>
  </si>
  <si>
    <t xml:space="preserve">Payment of short-term loans from other </t>
  </si>
  <si>
    <t xml:space="preserve">Additional paid-in capital from </t>
  </si>
  <si>
    <t>Additional</t>
  </si>
  <si>
    <t>paid in capital</t>
  </si>
  <si>
    <t>from reduction</t>
  </si>
  <si>
    <t>the ownership</t>
  </si>
  <si>
    <t>interest</t>
  </si>
  <si>
    <t>Other</t>
  </si>
  <si>
    <t>components of</t>
  </si>
  <si>
    <t>Advance for purchasing of investment</t>
  </si>
  <si>
    <t>Earnings</t>
  </si>
  <si>
    <t>Deficit</t>
  </si>
  <si>
    <t>Non-operating assets</t>
  </si>
  <si>
    <t>31 March</t>
  </si>
  <si>
    <t>(Unaudited)</t>
  </si>
  <si>
    <t>(in thousand Baht)</t>
  </si>
  <si>
    <t>Advance received for purchase of shares</t>
  </si>
  <si>
    <t>Deferred rights to use transmission line</t>
  </si>
  <si>
    <t xml:space="preserve">  reduction in par value of ordinary shares</t>
  </si>
  <si>
    <t>Statements of comprehensive income (Unaudited)</t>
  </si>
  <si>
    <t>Three-month period</t>
  </si>
  <si>
    <t>ended 31 March</t>
  </si>
  <si>
    <t>Total comprehensive income (loss) for the period</t>
  </si>
  <si>
    <t>Loss for the period</t>
  </si>
  <si>
    <t>Statements of changes in  equity (Unaudited)</t>
  </si>
  <si>
    <t>For the three-month period ended 31 March 2019</t>
  </si>
  <si>
    <t>Balance as at 31 March 2019</t>
  </si>
  <si>
    <t>Balance as at 1 January 2019</t>
  </si>
  <si>
    <t xml:space="preserve">Loss on write off of other current receivables </t>
  </si>
  <si>
    <t>Statements of cash flows  (Unaudited)</t>
  </si>
  <si>
    <t>Interest paid</t>
  </si>
  <si>
    <t>Current provisions</t>
  </si>
  <si>
    <t>Non-current provisions</t>
  </si>
  <si>
    <t>Loss on write off of investments in subsidiary</t>
  </si>
  <si>
    <t>Loss per share (Baht)</t>
  </si>
  <si>
    <t xml:space="preserve"> shares</t>
  </si>
  <si>
    <t>on ordinary</t>
  </si>
  <si>
    <t>Loss</t>
  </si>
  <si>
    <t xml:space="preserve">   Loss</t>
  </si>
  <si>
    <t xml:space="preserve">   Other comprehensive income</t>
  </si>
  <si>
    <t>Reversal of allowance for devaluation of</t>
  </si>
  <si>
    <t xml:space="preserve">  investments in subsidiary</t>
  </si>
  <si>
    <t>Loss on  impairment of other non-current assets</t>
  </si>
  <si>
    <t>Loss on write off of other non-current assets</t>
  </si>
  <si>
    <t>Provision on lawsuit</t>
  </si>
  <si>
    <t>Cash received from liquidation of investment in subsidiary</t>
  </si>
  <si>
    <t>Cash received from sales of long-term  invesment</t>
  </si>
  <si>
    <t>Payment of long-term loans from financial institutions</t>
  </si>
  <si>
    <t xml:space="preserve">Items that will be reclassified  </t>
  </si>
  <si>
    <t>Trade accounts payable</t>
  </si>
  <si>
    <t>Payment of short-term loans from financial institutions</t>
  </si>
  <si>
    <t>Cash and cash equivalents at 31 March</t>
  </si>
  <si>
    <t>Payment of short-term loans from related parties</t>
  </si>
  <si>
    <t xml:space="preserve">   interest in subsidiaries</t>
  </si>
  <si>
    <t xml:space="preserve">   Deficit</t>
  </si>
  <si>
    <t>Loss attributable to:-</t>
  </si>
  <si>
    <t>Total comprehensive loss attributable to :-</t>
  </si>
  <si>
    <t>Total comprehensive loss for the period</t>
  </si>
  <si>
    <t>in subsidiaries</t>
  </si>
  <si>
    <t>Net cash used in financing activities</t>
  </si>
  <si>
    <t>Gain on sale of long - term investment</t>
  </si>
  <si>
    <t>As at 31 March 2020</t>
  </si>
  <si>
    <t>Other current financial assets</t>
  </si>
  <si>
    <t>Current contract assets</t>
  </si>
  <si>
    <t>7, 9</t>
  </si>
  <si>
    <t>Other non-current financial assets</t>
  </si>
  <si>
    <t>7, 12</t>
  </si>
  <si>
    <t>Other current liabilities</t>
  </si>
  <si>
    <t>Deferred tax liabilities</t>
  </si>
  <si>
    <t>Loss from operating activities</t>
  </si>
  <si>
    <t>7, 8, 9, 10</t>
  </si>
  <si>
    <t>For the three-month period ended 31 March 2020</t>
  </si>
  <si>
    <t>Balance as at 1 January 2020-as reported</t>
  </si>
  <si>
    <t>Impact of change in accounting policy</t>
  </si>
  <si>
    <t>Balance as at 1 January 2020-restated</t>
  </si>
  <si>
    <t>Balance as at 31 March 2020</t>
  </si>
  <si>
    <t>Other comprehensive loss</t>
  </si>
  <si>
    <t>Reversal of impairment of asset held for sale</t>
  </si>
  <si>
    <t>Reversal of  impairment of withholding tax</t>
  </si>
  <si>
    <t>Loss on write off of withholding tax</t>
  </si>
  <si>
    <t>14, 28</t>
  </si>
  <si>
    <t>4, 17</t>
  </si>
  <si>
    <t>7, 24</t>
  </si>
  <si>
    <t>7, 25</t>
  </si>
  <si>
    <t>4, 29</t>
  </si>
  <si>
    <t>7, 14, 16, 17</t>
  </si>
  <si>
    <t>7, 14, 17, 19</t>
  </si>
  <si>
    <t>Finance income</t>
  </si>
  <si>
    <t>13, 14, 15</t>
  </si>
  <si>
    <t>Right-of-use assets</t>
  </si>
  <si>
    <t>Current portion of lease liabilities</t>
  </si>
  <si>
    <t>Lease liabilities</t>
  </si>
  <si>
    <t>Reversal of impairment loss on  assets</t>
  </si>
  <si>
    <t>Expected credit loss of receivables (reversal)</t>
  </si>
  <si>
    <t>Loss before income tax expenses</t>
  </si>
  <si>
    <t>Tax expense (income)</t>
  </si>
  <si>
    <t>Gain (loss) on remeasuring available -for - sale</t>
  </si>
  <si>
    <t xml:space="preserve">    investments</t>
  </si>
  <si>
    <t>Other comprehensive income (loss) for the period</t>
  </si>
  <si>
    <t>Total comprehensive loss  for the period</t>
  </si>
  <si>
    <t xml:space="preserve">Adjustments to reconcile loss to cash receipts (payments) </t>
  </si>
  <si>
    <t>Unrealized (gain) loss on exchange rate</t>
  </si>
  <si>
    <t>Net decrease in cash and cash equivalents</t>
  </si>
  <si>
    <t>Payment of lease liabilities</t>
  </si>
  <si>
    <t xml:space="preserve">Non-current provisions for </t>
  </si>
  <si>
    <t xml:space="preserve">  employee benefit</t>
  </si>
</sst>
</file>

<file path=xl/styles.xml><?xml version="1.0" encoding="utf-8"?>
<styleSheet xmlns="http://schemas.openxmlformats.org/spreadsheetml/2006/main">
  <numFmts count="10">
    <numFmt numFmtId="43" formatCode="_-* #,##0.00_-;\-* #,##0.00_-;_-* &quot;-&quot;??_-;_-@_-"/>
    <numFmt numFmtId="187" formatCode="_(* #,##0_);_(* \(#,##0\);_(* &quot;-&quot;??_);_(@_)"/>
    <numFmt numFmtId="188" formatCode="#,##0\ ;\(#,##0\)"/>
    <numFmt numFmtId="189" formatCode="#,##0.00\ ;\(#,##0.00\)"/>
    <numFmt numFmtId="190" formatCode="#,##0.0000\ ;\(#,##0.0000\)"/>
    <numFmt numFmtId="191" formatCode="#,##0_);[Blue]\(#,##0\)"/>
    <numFmt numFmtId="192" formatCode="_(* #,##0_);_(* \(#,##0\);_(* &quot;-  &quot;??_);_(@_)"/>
    <numFmt numFmtId="193" formatCode="_(* #,##0.00_);_(* \(#,##0.00\);_(* &quot;-  &quot;??_);_(@_)"/>
    <numFmt numFmtId="194" formatCode="#,##0.00000\ ;\(#,##0.00000\)"/>
    <numFmt numFmtId="195" formatCode="_(* #,##0.00000_);_(* \(#,##0.00000\);_(* &quot;-&quot;??_);_(@_)"/>
  </numFmts>
  <fonts count="18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  <font>
      <sz val="10"/>
      <name val="Arial"/>
      <family val="2"/>
    </font>
    <font>
      <sz val="11"/>
      <color indexed="8"/>
      <name val="Times New Roman"/>
      <family val="1"/>
    </font>
    <font>
      <sz val="11"/>
      <color theme="1"/>
      <name val="Times New Roman"/>
      <family val="1"/>
    </font>
    <font>
      <i/>
      <sz val="11"/>
      <color indexed="8"/>
      <name val="Times New Roman"/>
      <family val="1"/>
    </font>
    <font>
      <b/>
      <sz val="11"/>
      <color indexed="8"/>
      <name val="Times New Roman"/>
      <family val="1"/>
    </font>
    <font>
      <sz val="14"/>
      <name val="Cordia New"/>
      <family val="2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theme="1"/>
      <name val="Tahoma"/>
      <family val="2"/>
      <charset val="222"/>
      <scheme val="minor"/>
    </font>
    <font>
      <sz val="12"/>
      <color theme="1"/>
      <name val="Times New Roman"/>
      <family val="1"/>
    </font>
    <font>
      <i/>
      <sz val="12"/>
      <name val="Times New Roman"/>
      <family val="1"/>
    </font>
    <font>
      <sz val="15"/>
      <color theme="1"/>
      <name val="Cordia New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193" fontId="6" fillId="0" borderId="0" applyFont="0" applyFill="0" applyBorder="0" applyAlignment="0" applyProtection="0"/>
    <xf numFmtId="0" fontId="11" fillId="0" borderId="0"/>
    <xf numFmtId="0" fontId="17" fillId="0" borderId="0"/>
  </cellStyleXfs>
  <cellXfs count="153">
    <xf numFmtId="0" fontId="0" fillId="0" borderId="0" xfId="0"/>
    <xf numFmtId="0" fontId="2" fillId="0" borderId="0" xfId="0" applyFont="1" applyFill="1" applyAlignment="1"/>
    <xf numFmtId="0" fontId="3" fillId="0" borderId="0" xfId="0" applyFont="1" applyFill="1" applyAlignment="1">
      <alignment horizontal="left"/>
    </xf>
    <xf numFmtId="187" fontId="2" fillId="0" borderId="0" xfId="1" applyNumberFormat="1" applyFont="1" applyFill="1" applyAlignment="1"/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88" fontId="3" fillId="0" borderId="0" xfId="0" applyNumberFormat="1" applyFont="1" applyFill="1" applyBorder="1" applyAlignment="1"/>
    <xf numFmtId="188" fontId="3" fillId="0" borderId="0" xfId="0" applyNumberFormat="1" applyFont="1" applyFill="1" applyAlignment="1"/>
    <xf numFmtId="187" fontId="2" fillId="0" borderId="3" xfId="1" applyNumberFormat="1" applyFont="1" applyFill="1" applyBorder="1" applyAlignment="1"/>
    <xf numFmtId="187" fontId="3" fillId="0" borderId="2" xfId="1" applyNumberFormat="1" applyFont="1" applyFill="1" applyBorder="1" applyAlignment="1"/>
    <xf numFmtId="187" fontId="3" fillId="0" borderId="0" xfId="1" applyNumberFormat="1" applyFont="1" applyFill="1" applyAlignment="1"/>
    <xf numFmtId="187" fontId="2" fillId="0" borderId="0" xfId="1" applyNumberFormat="1" applyFont="1" applyFill="1" applyBorder="1" applyAlignment="1"/>
    <xf numFmtId="187" fontId="3" fillId="0" borderId="0" xfId="1" applyNumberFormat="1" applyFont="1" applyFill="1" applyBorder="1" applyAlignment="1"/>
    <xf numFmtId="190" fontId="2" fillId="0" borderId="0" xfId="0" applyNumberFormat="1" applyFont="1" applyFill="1" applyBorder="1" applyAlignment="1"/>
    <xf numFmtId="190" fontId="2" fillId="0" borderId="0" xfId="1" applyNumberFormat="1" applyFont="1" applyFill="1" applyBorder="1" applyAlignment="1"/>
    <xf numFmtId="188" fontId="2" fillId="0" borderId="0" xfId="0" quotePrefix="1" applyNumberFormat="1" applyFont="1" applyFill="1" applyBorder="1" applyAlignment="1">
      <alignment horizontal="center"/>
    </xf>
    <xf numFmtId="0" fontId="8" fillId="2" borderId="0" xfId="0" applyFont="1" applyFill="1"/>
    <xf numFmtId="0" fontId="7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5" fillId="0" borderId="0" xfId="0" applyFont="1" applyFill="1" applyAlignment="1"/>
    <xf numFmtId="0" fontId="8" fillId="0" borderId="0" xfId="0" applyFont="1" applyFill="1"/>
    <xf numFmtId="0" fontId="4" fillId="0" borderId="0" xfId="0" applyFont="1" applyFill="1" applyAlignment="1"/>
    <xf numFmtId="0" fontId="7" fillId="0" borderId="0" xfId="0" applyFont="1" applyFill="1" applyAlignment="1"/>
    <xf numFmtId="0" fontId="3" fillId="0" borderId="0" xfId="0" applyFont="1" applyFill="1" applyAlignment="1"/>
    <xf numFmtId="187" fontId="2" fillId="0" borderId="0" xfId="1" applyNumberFormat="1" applyFont="1" applyFill="1" applyBorder="1" applyAlignment="1">
      <alignment horizontal="right"/>
    </xf>
    <xf numFmtId="187" fontId="7" fillId="0" borderId="0" xfId="1" applyNumberFormat="1" applyFont="1" applyFill="1" applyAlignment="1"/>
    <xf numFmtId="187" fontId="2" fillId="0" borderId="0" xfId="1" applyNumberFormat="1" applyFont="1" applyFill="1" applyAlignment="1">
      <alignment horizontal="right"/>
    </xf>
    <xf numFmtId="0" fontId="8" fillId="0" borderId="0" xfId="0" applyFont="1" applyFill="1" applyAlignment="1">
      <alignment horizontal="center"/>
    </xf>
    <xf numFmtId="0" fontId="2" fillId="0" borderId="0" xfId="0" applyFont="1" applyFill="1" applyBorder="1" applyAlignment="1"/>
    <xf numFmtId="0" fontId="8" fillId="0" borderId="0" xfId="0" applyFont="1" applyFill="1" applyBorder="1" applyAlignment="1">
      <alignment horizontal="center"/>
    </xf>
    <xf numFmtId="0" fontId="8" fillId="0" borderId="0" xfId="0" applyFont="1" applyFill="1" applyBorder="1" applyAlignment="1"/>
    <xf numFmtId="0" fontId="7" fillId="0" borderId="0" xfId="0" applyFont="1" applyFill="1" applyAlignment="1">
      <alignment horizontal="center"/>
    </xf>
    <xf numFmtId="191" fontId="2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/>
    <xf numFmtId="0" fontId="2" fillId="0" borderId="3" xfId="0" applyFont="1" applyFill="1" applyBorder="1" applyAlignment="1"/>
    <xf numFmtId="191" fontId="2" fillId="0" borderId="0" xfId="0" applyNumberFormat="1" applyFont="1" applyFill="1" applyAlignment="1">
      <alignment horizontal="center" vertical="center"/>
    </xf>
    <xf numFmtId="0" fontId="9" fillId="0" borderId="0" xfId="0" applyFont="1" applyFill="1" applyAlignment="1">
      <alignment horizontal="center"/>
    </xf>
    <xf numFmtId="187" fontId="10" fillId="0" borderId="0" xfId="1" applyNumberFormat="1" applyFont="1" applyFill="1" applyBorder="1" applyAlignment="1">
      <alignment horizontal="right"/>
    </xf>
    <xf numFmtId="187" fontId="10" fillId="0" borderId="0" xfId="1" applyNumberFormat="1" applyFont="1" applyFill="1" applyAlignment="1"/>
    <xf numFmtId="187" fontId="7" fillId="0" borderId="0" xfId="1" applyNumberFormat="1" applyFont="1" applyFill="1" applyBorder="1" applyAlignment="1">
      <alignment horizontal="right"/>
    </xf>
    <xf numFmtId="187" fontId="7" fillId="0" borderId="0" xfId="1" applyNumberFormat="1" applyFont="1" applyFill="1" applyBorder="1" applyAlignment="1"/>
    <xf numFmtId="187" fontId="3" fillId="0" borderId="0" xfId="1" applyNumberFormat="1" applyFont="1" applyFill="1" applyBorder="1" applyAlignment="1">
      <alignment horizontal="right"/>
    </xf>
    <xf numFmtId="187" fontId="8" fillId="0" borderId="0" xfId="1" applyNumberFormat="1" applyFont="1" applyFill="1" applyBorder="1" applyAlignment="1"/>
    <xf numFmtId="187" fontId="8" fillId="0" borderId="0" xfId="1" applyNumberFormat="1" applyFont="1" applyFill="1" applyBorder="1" applyAlignment="1">
      <alignment horizontal="right"/>
    </xf>
    <xf numFmtId="187" fontId="10" fillId="0" borderId="1" xfId="1" applyNumberFormat="1" applyFont="1" applyFill="1" applyBorder="1" applyAlignment="1">
      <alignment horizontal="right"/>
    </xf>
    <xf numFmtId="187" fontId="10" fillId="0" borderId="0" xfId="1" applyNumberFormat="1" applyFont="1" applyFill="1" applyBorder="1" applyAlignment="1"/>
    <xf numFmtId="187" fontId="3" fillId="0" borderId="0" xfId="1" applyNumberFormat="1" applyFont="1" applyFill="1" applyAlignment="1">
      <alignment horizontal="right"/>
    </xf>
    <xf numFmtId="0" fontId="2" fillId="0" borderId="0" xfId="0" applyFont="1" applyFill="1" applyBorder="1" applyAlignment="1">
      <alignment wrapText="1"/>
    </xf>
    <xf numFmtId="0" fontId="4" fillId="0" borderId="4" xfId="0" applyFont="1" applyFill="1" applyBorder="1" applyAlignment="1"/>
    <xf numFmtId="0" fontId="2" fillId="0" borderId="4" xfId="0" applyFont="1" applyFill="1" applyBorder="1" applyAlignment="1"/>
    <xf numFmtId="0" fontId="8" fillId="0" borderId="3" xfId="0" applyFont="1" applyFill="1" applyBorder="1" applyAlignment="1">
      <alignment horizontal="center"/>
    </xf>
    <xf numFmtId="0" fontId="7" fillId="0" borderId="0" xfId="0" applyFont="1" applyFill="1" applyBorder="1" applyAlignment="1"/>
    <xf numFmtId="0" fontId="8" fillId="0" borderId="0" xfId="0" applyFont="1" applyFill="1" applyBorder="1"/>
    <xf numFmtId="187" fontId="7" fillId="0" borderId="0" xfId="1" applyNumberFormat="1" applyFont="1" applyFill="1" applyAlignment="1">
      <alignment horizontal="right"/>
    </xf>
    <xf numFmtId="187" fontId="10" fillId="0" borderId="1" xfId="1" applyNumberFormat="1" applyFont="1" applyFill="1" applyBorder="1" applyAlignment="1"/>
    <xf numFmtId="187" fontId="10" fillId="0" borderId="0" xfId="0" applyNumberFormat="1" applyFont="1" applyFill="1" applyAlignment="1"/>
    <xf numFmtId="187" fontId="10" fillId="0" borderId="0" xfId="0" applyNumberFormat="1" applyFont="1" applyFill="1" applyBorder="1" applyAlignment="1"/>
    <xf numFmtId="0" fontId="2" fillId="0" borderId="0" xfId="0" applyFont="1" applyFill="1" applyBorder="1" applyAlignment="1">
      <alignment horizontal="left"/>
    </xf>
    <xf numFmtId="0" fontId="4" fillId="0" borderId="0" xfId="0" applyFont="1" applyFill="1" applyBorder="1" applyAlignment="1"/>
    <xf numFmtId="187" fontId="3" fillId="0" borderId="0" xfId="0" applyNumberFormat="1" applyFont="1" applyFill="1" applyAlignment="1">
      <alignment horizontal="center"/>
    </xf>
    <xf numFmtId="187" fontId="3" fillId="0" borderId="2" xfId="1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88" fontId="2" fillId="0" borderId="0" xfId="0" applyNumberFormat="1" applyFont="1" applyFill="1" applyAlignment="1"/>
    <xf numFmtId="0" fontId="5" fillId="0" borderId="0" xfId="0" applyFont="1" applyFill="1" applyAlignment="1">
      <alignment horizontal="left"/>
    </xf>
    <xf numFmtId="187" fontId="3" fillId="0" borderId="1" xfId="1" applyNumberFormat="1" applyFont="1" applyFill="1" applyBorder="1" applyAlignment="1"/>
    <xf numFmtId="187" fontId="2" fillId="0" borderId="0" xfId="1" applyNumberFormat="1" applyFont="1" applyFill="1" applyAlignment="1">
      <alignment horizontal="center"/>
    </xf>
    <xf numFmtId="187" fontId="3" fillId="0" borderId="4" xfId="1" applyNumberFormat="1" applyFont="1" applyFill="1" applyBorder="1" applyAlignment="1"/>
    <xf numFmtId="187" fontId="3" fillId="0" borderId="5" xfId="1" applyNumberFormat="1" applyFont="1" applyFill="1" applyBorder="1" applyAlignment="1"/>
    <xf numFmtId="0" fontId="4" fillId="0" borderId="0" xfId="0" applyFont="1" applyFill="1" applyAlignment="1">
      <alignment horizontal="right"/>
    </xf>
    <xf numFmtId="187" fontId="3" fillId="0" borderId="3" xfId="1" applyNumberFormat="1" applyFont="1" applyFill="1" applyBorder="1" applyAlignment="1"/>
    <xf numFmtId="0" fontId="0" fillId="0" borderId="0" xfId="0" applyFont="1" applyFill="1"/>
    <xf numFmtId="187" fontId="3" fillId="0" borderId="0" xfId="1" applyNumberFormat="1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37" fontId="2" fillId="0" borderId="0" xfId="0" applyNumberFormat="1" applyFont="1" applyFill="1" applyBorder="1" applyAlignment="1"/>
    <xf numFmtId="187" fontId="2" fillId="0" borderId="2" xfId="1" applyNumberFormat="1" applyFont="1" applyFill="1" applyBorder="1" applyAlignment="1"/>
    <xf numFmtId="0" fontId="2" fillId="0" borderId="0" xfId="0" applyFont="1" applyFill="1" applyAlignment="1">
      <alignment horizontal="right"/>
    </xf>
    <xf numFmtId="37" fontId="2" fillId="0" borderId="0" xfId="0" applyNumberFormat="1" applyFont="1" applyFill="1" applyAlignment="1">
      <alignment horizontal="right"/>
    </xf>
    <xf numFmtId="37" fontId="2" fillId="0" borderId="0" xfId="0" applyNumberFormat="1" applyFont="1" applyFill="1" applyAlignment="1"/>
    <xf numFmtId="192" fontId="2" fillId="0" borderId="4" xfId="0" applyNumberFormat="1" applyFont="1" applyFill="1" applyBorder="1" applyAlignment="1"/>
    <xf numFmtId="192" fontId="2" fillId="0" borderId="0" xfId="0" applyNumberFormat="1" applyFont="1" applyFill="1" applyAlignment="1"/>
    <xf numFmtId="192" fontId="2" fillId="0" borderId="0" xfId="0" applyNumberFormat="1" applyFont="1" applyFill="1" applyBorder="1" applyAlignment="1"/>
    <xf numFmtId="192" fontId="2" fillId="0" borderId="0" xfId="0" applyNumberFormat="1" applyFont="1" applyFill="1" applyAlignment="1">
      <alignment horizontal="right"/>
    </xf>
    <xf numFmtId="187" fontId="2" fillId="0" borderId="4" xfId="1" applyNumberFormat="1" applyFont="1" applyFill="1" applyBorder="1" applyAlignment="1">
      <alignment horizontal="right"/>
    </xf>
    <xf numFmtId="192" fontId="3" fillId="0" borderId="1" xfId="0" applyNumberFormat="1" applyFont="1" applyFill="1" applyBorder="1" applyAlignment="1"/>
    <xf numFmtId="192" fontId="3" fillId="0" borderId="0" xfId="0" applyNumberFormat="1" applyFont="1" applyFill="1" applyAlignment="1"/>
    <xf numFmtId="192" fontId="4" fillId="0" borderId="0" xfId="0" applyNumberFormat="1" applyFont="1" applyFill="1" applyAlignment="1">
      <alignment horizontal="center"/>
    </xf>
    <xf numFmtId="187" fontId="3" fillId="0" borderId="1" xfId="1" applyNumberFormat="1" applyFont="1" applyFill="1" applyBorder="1" applyAlignment="1">
      <alignment horizontal="center"/>
    </xf>
    <xf numFmtId="187" fontId="2" fillId="0" borderId="0" xfId="0" applyNumberFormat="1" applyFont="1" applyFill="1" applyAlignment="1"/>
    <xf numFmtId="49" fontId="2" fillId="0" borderId="0" xfId="1" applyNumberFormat="1" applyFont="1" applyFill="1" applyAlignment="1">
      <alignment horizontal="left"/>
    </xf>
    <xf numFmtId="192" fontId="3" fillId="0" borderId="5" xfId="0" applyNumberFormat="1" applyFont="1" applyFill="1" applyBorder="1" applyAlignment="1"/>
    <xf numFmtId="193" fontId="3" fillId="0" borderId="0" xfId="0" applyNumberFormat="1" applyFont="1" applyFill="1" applyBorder="1" applyAlignment="1"/>
    <xf numFmtId="192" fontId="3" fillId="0" borderId="0" xfId="0" applyNumberFormat="1" applyFont="1" applyFill="1" applyBorder="1" applyAlignment="1"/>
    <xf numFmtId="187" fontId="10" fillId="0" borderId="4" xfId="1" applyNumberFormat="1" applyFont="1" applyFill="1" applyBorder="1" applyAlignment="1">
      <alignment horizontal="right"/>
    </xf>
    <xf numFmtId="187" fontId="2" fillId="0" borderId="3" xfId="1" applyNumberFormat="1" applyFont="1" applyFill="1" applyBorder="1" applyAlignment="1">
      <alignment horizontal="right"/>
    </xf>
    <xf numFmtId="0" fontId="2" fillId="0" borderId="0" xfId="0" applyFont="1" applyFill="1"/>
    <xf numFmtId="192" fontId="2" fillId="0" borderId="0" xfId="2" applyNumberFormat="1" applyFont="1" applyFill="1" applyAlignment="1"/>
    <xf numFmtId="187" fontId="2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187" fontId="7" fillId="0" borderId="0" xfId="0" applyNumberFormat="1" applyFont="1" applyFill="1" applyAlignment="1"/>
    <xf numFmtId="0" fontId="4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12" fillId="0" borderId="0" xfId="0" applyFont="1" applyFill="1" applyAlignment="1">
      <alignment horizontal="left"/>
    </xf>
    <xf numFmtId="0" fontId="13" fillId="0" borderId="0" xfId="0" applyFont="1" applyFill="1" applyAlignment="1"/>
    <xf numFmtId="0" fontId="14" fillId="0" borderId="0" xfId="0" applyFont="1" applyFill="1"/>
    <xf numFmtId="187" fontId="13" fillId="0" borderId="0" xfId="1" applyNumberFormat="1" applyFont="1" applyFill="1" applyAlignment="1"/>
    <xf numFmtId="188" fontId="13" fillId="0" borderId="0" xfId="0" applyNumberFormat="1" applyFont="1" applyFill="1" applyAlignment="1"/>
    <xf numFmtId="189" fontId="13" fillId="0" borderId="0" xfId="0" applyNumberFormat="1" applyFont="1" applyFill="1" applyAlignment="1"/>
    <xf numFmtId="0" fontId="15" fillId="0" borderId="0" xfId="0" applyFont="1" applyFill="1"/>
    <xf numFmtId="0" fontId="16" fillId="0" borderId="0" xfId="0" applyFont="1" applyFill="1" applyAlignment="1"/>
    <xf numFmtId="0" fontId="13" fillId="0" borderId="0" xfId="0" applyFont="1" applyFill="1" applyAlignment="1">
      <alignment horizontal="right"/>
    </xf>
    <xf numFmtId="0" fontId="13" fillId="0" borderId="0" xfId="0" applyFont="1" applyFill="1"/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3" fillId="0" borderId="0" xfId="4" applyFont="1" applyFill="1" applyAlignment="1">
      <alignment horizontal="left"/>
    </xf>
    <xf numFmtId="0" fontId="3" fillId="0" borderId="0" xfId="0" applyFont="1" applyFill="1"/>
    <xf numFmtId="0" fontId="2" fillId="0" borderId="0" xfId="4" applyFont="1" applyFill="1" applyAlignment="1">
      <alignment horizontal="left"/>
    </xf>
    <xf numFmtId="194" fontId="2" fillId="0" borderId="2" xfId="1" applyNumberFormat="1" applyFont="1" applyFill="1" applyBorder="1" applyAlignment="1">
      <alignment horizontal="right"/>
    </xf>
    <xf numFmtId="195" fontId="2" fillId="0" borderId="2" xfId="1" applyNumberFormat="1" applyFont="1" applyFill="1" applyBorder="1" applyAlignment="1"/>
    <xf numFmtId="187" fontId="3" fillId="0" borderId="3" xfId="0" applyNumberFormat="1" applyFont="1" applyFill="1" applyBorder="1" applyAlignment="1">
      <alignment horizontal="right"/>
    </xf>
    <xf numFmtId="187" fontId="3" fillId="0" borderId="0" xfId="0" applyNumberFormat="1" applyFont="1" applyFill="1" applyAlignment="1">
      <alignment horizontal="right"/>
    </xf>
    <xf numFmtId="187" fontId="10" fillId="0" borderId="3" xfId="1" applyNumberFormat="1" applyFont="1" applyFill="1" applyBorder="1" applyAlignment="1">
      <alignment horizontal="right"/>
    </xf>
    <xf numFmtId="187" fontId="10" fillId="0" borderId="3" xfId="1" applyNumberFormat="1" applyFont="1" applyFill="1" applyBorder="1" applyAlignment="1"/>
    <xf numFmtId="187" fontId="7" fillId="0" borderId="3" xfId="1" applyNumberFormat="1" applyFont="1" applyFill="1" applyBorder="1" applyAlignment="1">
      <alignment horizontal="right"/>
    </xf>
    <xf numFmtId="0" fontId="4" fillId="0" borderId="0" xfId="0" applyFont="1" applyFill="1" applyAlignment="1">
      <alignment horizontal="center"/>
    </xf>
    <xf numFmtId="194" fontId="2" fillId="0" borderId="2" xfId="1" applyNumberFormat="1" applyFont="1" applyFill="1" applyBorder="1" applyAlignment="1"/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87" fontId="2" fillId="0" borderId="3" xfId="0" applyNumberFormat="1" applyFont="1" applyFill="1" applyBorder="1" applyAlignment="1">
      <alignment horizontal="right"/>
    </xf>
    <xf numFmtId="187" fontId="7" fillId="0" borderId="3" xfId="0" applyNumberFormat="1" applyFont="1" applyFill="1" applyBorder="1" applyAlignment="1"/>
    <xf numFmtId="0" fontId="4" fillId="0" borderId="0" xfId="0" applyFont="1" applyFill="1" applyAlignment="1">
      <alignment horizontal="center"/>
    </xf>
    <xf numFmtId="187" fontId="3" fillId="0" borderId="0" xfId="1" applyNumberFormat="1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9" fillId="0" borderId="0" xfId="1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</cellXfs>
  <cellStyles count="5">
    <cellStyle name="Comma" xfId="1" builtinId="3"/>
    <cellStyle name="Comma 2" xfId="2"/>
    <cellStyle name="Normal" xfId="0" builtinId="0"/>
    <cellStyle name="Normal 2" xfId="4"/>
    <cellStyle name="ปกติ_USCT2" xfId="3"/>
  </cellStyles>
  <dxfs count="0"/>
  <tableStyles count="0" defaultTableStyle="TableStyleMedium9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J102"/>
  <sheetViews>
    <sheetView view="pageBreakPreview" topLeftCell="A85" zoomScale="98" zoomScaleSheetLayoutView="98" workbookViewId="0">
      <selection activeCell="F98" sqref="F98"/>
    </sheetView>
  </sheetViews>
  <sheetFormatPr defaultColWidth="9.125" defaultRowHeight="14.25"/>
  <cols>
    <col min="1" max="1" width="32.875" style="75" customWidth="1"/>
    <col min="2" max="2" width="7" style="75" customWidth="1"/>
    <col min="3" max="3" width="1.125" style="75" customWidth="1"/>
    <col min="4" max="4" width="14" style="75" customWidth="1"/>
    <col min="5" max="5" width="1.875" style="75" customWidth="1"/>
    <col min="6" max="6" width="14.125" style="75" customWidth="1"/>
    <col min="7" max="7" width="1.75" style="75" customWidth="1"/>
    <col min="8" max="8" width="12.75" style="75" customWidth="1"/>
    <col min="9" max="9" width="1.625" style="75" customWidth="1"/>
    <col min="10" max="10" width="12.75" style="75" customWidth="1"/>
    <col min="11" max="16384" width="9.125" style="75"/>
  </cols>
  <sheetData>
    <row r="1" spans="1:10" s="110" customFormat="1" ht="21.75" customHeight="1">
      <c r="A1" s="108" t="s">
        <v>0</v>
      </c>
      <c r="B1" s="109"/>
      <c r="C1" s="109"/>
      <c r="D1" s="109"/>
      <c r="E1" s="109"/>
      <c r="F1" s="109"/>
      <c r="G1" s="109"/>
      <c r="H1" s="109"/>
      <c r="I1" s="109"/>
      <c r="J1" s="109"/>
    </row>
    <row r="2" spans="1:10" ht="21.95" customHeight="1">
      <c r="A2" s="2" t="s">
        <v>1</v>
      </c>
      <c r="B2" s="1"/>
      <c r="C2" s="1"/>
      <c r="D2" s="1"/>
      <c r="E2" s="1"/>
      <c r="F2" s="1"/>
      <c r="G2" s="1"/>
      <c r="H2" s="1"/>
      <c r="I2" s="1"/>
      <c r="J2" s="1"/>
    </row>
    <row r="3" spans="1:10" ht="21.95" customHeight="1">
      <c r="A3" s="2" t="s">
        <v>197</v>
      </c>
      <c r="B3" s="1"/>
      <c r="C3" s="1"/>
      <c r="D3" s="1"/>
      <c r="E3" s="1"/>
      <c r="F3" s="1"/>
      <c r="G3" s="1"/>
      <c r="H3" s="1"/>
      <c r="I3" s="1"/>
      <c r="J3" s="1"/>
    </row>
    <row r="4" spans="1:10" ht="15" customHeight="1">
      <c r="A4" s="2"/>
      <c r="B4" s="1"/>
      <c r="C4" s="1"/>
      <c r="D4" s="1"/>
      <c r="E4" s="1"/>
      <c r="F4" s="1"/>
      <c r="G4" s="1"/>
      <c r="H4" s="1"/>
      <c r="I4" s="1"/>
      <c r="J4" s="1"/>
    </row>
    <row r="5" spans="1:10" ht="21.95" customHeight="1">
      <c r="A5" s="4"/>
      <c r="B5" s="64"/>
      <c r="C5" s="64"/>
      <c r="D5" s="144" t="s">
        <v>2</v>
      </c>
      <c r="E5" s="144"/>
      <c r="F5" s="144"/>
      <c r="G5" s="13"/>
      <c r="H5" s="144" t="s">
        <v>3</v>
      </c>
      <c r="I5" s="144"/>
      <c r="J5" s="144"/>
    </row>
    <row r="6" spans="1:10" ht="21.95" customHeight="1">
      <c r="A6" s="2"/>
      <c r="B6" s="63"/>
      <c r="C6" s="64"/>
      <c r="D6" s="16" t="s">
        <v>149</v>
      </c>
      <c r="E6" s="76"/>
      <c r="F6" s="16" t="s">
        <v>84</v>
      </c>
      <c r="G6" s="76"/>
      <c r="H6" s="16" t="s">
        <v>149</v>
      </c>
      <c r="I6" s="76"/>
      <c r="J6" s="16" t="s">
        <v>84</v>
      </c>
    </row>
    <row r="7" spans="1:10" ht="21.95" customHeight="1">
      <c r="A7" s="2" t="s">
        <v>4</v>
      </c>
      <c r="B7" s="63" t="s">
        <v>5</v>
      </c>
      <c r="C7" s="5"/>
      <c r="D7" s="5">
        <v>2020</v>
      </c>
      <c r="E7" s="5"/>
      <c r="F7" s="5">
        <v>2019</v>
      </c>
      <c r="G7" s="77"/>
      <c r="H7" s="126">
        <v>2020</v>
      </c>
      <c r="I7" s="126"/>
      <c r="J7" s="126">
        <v>2019</v>
      </c>
    </row>
    <row r="8" spans="1:10" ht="21.95" customHeight="1">
      <c r="A8" s="2"/>
      <c r="B8" s="63"/>
      <c r="C8" s="5"/>
      <c r="D8" s="5" t="s">
        <v>150</v>
      </c>
      <c r="E8" s="5"/>
      <c r="F8" s="65"/>
      <c r="G8" s="77"/>
      <c r="H8" s="5" t="s">
        <v>150</v>
      </c>
      <c r="I8" s="5"/>
      <c r="J8" s="65"/>
    </row>
    <row r="9" spans="1:10" ht="15">
      <c r="A9" s="2"/>
      <c r="B9" s="63"/>
      <c r="C9" s="5"/>
      <c r="D9" s="145" t="s">
        <v>151</v>
      </c>
      <c r="E9" s="145"/>
      <c r="F9" s="145"/>
      <c r="G9" s="145"/>
      <c r="H9" s="145"/>
      <c r="I9" s="145"/>
      <c r="J9" s="145"/>
    </row>
    <row r="10" spans="1:10" ht="21.95" customHeight="1">
      <c r="A10" s="68" t="s">
        <v>6</v>
      </c>
      <c r="B10" s="63"/>
      <c r="C10" s="63"/>
      <c r="D10" s="63"/>
      <c r="E10" s="63"/>
      <c r="F10" s="1"/>
      <c r="G10" s="1"/>
      <c r="H10" s="1"/>
      <c r="I10" s="1"/>
      <c r="J10" s="1"/>
    </row>
    <row r="11" spans="1:10" ht="21.95" customHeight="1">
      <c r="A11" s="4" t="s">
        <v>7</v>
      </c>
      <c r="B11" s="63"/>
      <c r="C11" s="63"/>
      <c r="D11" s="3">
        <v>124419</v>
      </c>
      <c r="E11" s="63"/>
      <c r="F11" s="3">
        <v>134522</v>
      </c>
      <c r="G11" s="3"/>
      <c r="H11" s="3">
        <v>52660</v>
      </c>
      <c r="I11" s="3"/>
      <c r="J11" s="3">
        <v>74343</v>
      </c>
    </row>
    <row r="12" spans="1:10" ht="21.95" customHeight="1">
      <c r="A12" s="58" t="s">
        <v>8</v>
      </c>
      <c r="B12" s="63">
        <v>8</v>
      </c>
      <c r="C12" s="63"/>
      <c r="D12" s="3">
        <v>41643</v>
      </c>
      <c r="E12" s="63"/>
      <c r="F12" s="3">
        <v>63419</v>
      </c>
      <c r="G12" s="3"/>
      <c r="H12" s="3">
        <v>7019</v>
      </c>
      <c r="I12" s="3"/>
      <c r="J12" s="3">
        <v>9429</v>
      </c>
    </row>
    <row r="13" spans="1:10" ht="21.95" customHeight="1">
      <c r="A13" s="58" t="s">
        <v>105</v>
      </c>
      <c r="B13" s="122" t="s">
        <v>200</v>
      </c>
      <c r="C13" s="63"/>
      <c r="D13" s="3">
        <v>120730</v>
      </c>
      <c r="E13" s="63"/>
      <c r="F13" s="3">
        <v>122681</v>
      </c>
      <c r="G13" s="3"/>
      <c r="H13" s="3">
        <v>50022</v>
      </c>
      <c r="I13" s="3"/>
      <c r="J13" s="3">
        <v>51631</v>
      </c>
    </row>
    <row r="14" spans="1:10" ht="21.95" customHeight="1">
      <c r="A14" s="58" t="s">
        <v>199</v>
      </c>
      <c r="B14" s="122">
        <v>10</v>
      </c>
      <c r="C14" s="122"/>
      <c r="D14" s="3">
        <v>62510</v>
      </c>
      <c r="E14" s="122"/>
      <c r="F14" s="3">
        <v>58263</v>
      </c>
      <c r="G14" s="3"/>
      <c r="H14" s="3">
        <v>12026</v>
      </c>
      <c r="I14" s="3"/>
      <c r="J14" s="3">
        <v>8524</v>
      </c>
    </row>
    <row r="15" spans="1:10" ht="21.95" customHeight="1">
      <c r="A15" s="4" t="s">
        <v>9</v>
      </c>
      <c r="B15" s="63">
        <v>7</v>
      </c>
      <c r="C15" s="63"/>
      <c r="D15" s="3">
        <v>0</v>
      </c>
      <c r="E15" s="63"/>
      <c r="F15" s="3">
        <v>0</v>
      </c>
      <c r="G15" s="3"/>
      <c r="H15" s="70">
        <v>0</v>
      </c>
      <c r="I15" s="70"/>
      <c r="J15" s="70">
        <v>0</v>
      </c>
    </row>
    <row r="16" spans="1:10" ht="21.95" customHeight="1">
      <c r="A16" s="4" t="s">
        <v>10</v>
      </c>
      <c r="B16" s="63"/>
      <c r="C16" s="63"/>
      <c r="D16" s="3">
        <v>3778</v>
      </c>
      <c r="E16" s="63"/>
      <c r="F16" s="3">
        <v>3526</v>
      </c>
      <c r="G16" s="3"/>
      <c r="H16" s="3">
        <v>740</v>
      </c>
      <c r="I16" s="3"/>
      <c r="J16" s="3">
        <v>175</v>
      </c>
    </row>
    <row r="17" spans="1:10" ht="21.95" customHeight="1">
      <c r="A17" s="4" t="s">
        <v>198</v>
      </c>
      <c r="B17" s="63">
        <v>11</v>
      </c>
      <c r="C17" s="63"/>
      <c r="D17" s="3">
        <v>1630</v>
      </c>
      <c r="E17" s="63"/>
      <c r="F17" s="3">
        <v>1462</v>
      </c>
      <c r="G17" s="3"/>
      <c r="H17" s="3">
        <v>1630</v>
      </c>
      <c r="I17" s="3"/>
      <c r="J17" s="3">
        <v>1462</v>
      </c>
    </row>
    <row r="18" spans="1:10" ht="21.95" customHeight="1">
      <c r="A18" s="4" t="s">
        <v>86</v>
      </c>
      <c r="B18" s="63"/>
      <c r="C18" s="63"/>
      <c r="D18" s="3">
        <v>4141</v>
      </c>
      <c r="E18" s="63"/>
      <c r="F18" s="3">
        <v>3739</v>
      </c>
      <c r="G18" s="3"/>
      <c r="H18" s="3">
        <v>1894</v>
      </c>
      <c r="I18" s="3"/>
      <c r="J18" s="3">
        <v>1590</v>
      </c>
    </row>
    <row r="19" spans="1:10" ht="21.95" customHeight="1">
      <c r="A19" s="4" t="s">
        <v>87</v>
      </c>
      <c r="B19" s="63"/>
      <c r="C19" s="63"/>
      <c r="D19" s="3">
        <v>311</v>
      </c>
      <c r="E19" s="63"/>
      <c r="F19" s="3">
        <v>313</v>
      </c>
      <c r="G19" s="3"/>
      <c r="H19" s="3">
        <v>292</v>
      </c>
      <c r="I19" s="3"/>
      <c r="J19" s="3">
        <v>294</v>
      </c>
    </row>
    <row r="20" spans="1:10" ht="21.95" customHeight="1">
      <c r="A20" s="2" t="s">
        <v>11</v>
      </c>
      <c r="B20" s="63"/>
      <c r="C20" s="63"/>
      <c r="D20" s="69">
        <f>SUM(D11:D19)</f>
        <v>359162</v>
      </c>
      <c r="E20" s="63"/>
      <c r="F20" s="69">
        <f>SUM(F11:F19)</f>
        <v>387925</v>
      </c>
      <c r="G20" s="11"/>
      <c r="H20" s="69">
        <f>SUM(H11:H19)</f>
        <v>126283</v>
      </c>
      <c r="I20" s="13"/>
      <c r="J20" s="69">
        <f>SUM(J11:J19)</f>
        <v>147448</v>
      </c>
    </row>
    <row r="21" spans="1:10" ht="15" customHeight="1">
      <c r="A21" s="4"/>
      <c r="B21" s="63"/>
      <c r="C21" s="63"/>
      <c r="D21" s="63"/>
      <c r="E21" s="63"/>
      <c r="F21" s="3"/>
      <c r="G21" s="3"/>
      <c r="H21" s="3"/>
      <c r="I21" s="3"/>
      <c r="J21" s="3"/>
    </row>
    <row r="22" spans="1:10" ht="21.95" customHeight="1">
      <c r="A22" s="68" t="s">
        <v>12</v>
      </c>
      <c r="B22" s="63"/>
      <c r="C22" s="63"/>
      <c r="D22" s="63"/>
      <c r="E22" s="63"/>
      <c r="F22" s="3"/>
      <c r="G22" s="3"/>
      <c r="H22" s="3"/>
      <c r="I22" s="3"/>
      <c r="J22" s="3"/>
    </row>
    <row r="23" spans="1:10" ht="21.95" customHeight="1">
      <c r="A23" s="4" t="s">
        <v>201</v>
      </c>
      <c r="B23" s="63">
        <v>11</v>
      </c>
      <c r="C23" s="63"/>
      <c r="D23" s="3">
        <v>1271</v>
      </c>
      <c r="E23" s="63"/>
      <c r="F23" s="3">
        <v>1804</v>
      </c>
      <c r="G23" s="3"/>
      <c r="H23" s="3">
        <v>1271</v>
      </c>
      <c r="I23" s="3"/>
      <c r="J23" s="3">
        <v>1804</v>
      </c>
    </row>
    <row r="24" spans="1:10" ht="21.95" customHeight="1">
      <c r="A24" s="1" t="s">
        <v>13</v>
      </c>
      <c r="B24" s="122" t="s">
        <v>202</v>
      </c>
      <c r="C24" s="63"/>
      <c r="D24" s="3">
        <v>0</v>
      </c>
      <c r="E24" s="63"/>
      <c r="F24" s="3">
        <v>0</v>
      </c>
      <c r="G24" s="3"/>
      <c r="H24" s="70">
        <v>0</v>
      </c>
      <c r="I24" s="70"/>
      <c r="J24" s="70">
        <v>0</v>
      </c>
    </row>
    <row r="25" spans="1:10" ht="21.95" customHeight="1">
      <c r="A25" s="4" t="s">
        <v>14</v>
      </c>
      <c r="B25" s="63">
        <v>13</v>
      </c>
      <c r="C25" s="63"/>
      <c r="D25" s="3">
        <v>199014</v>
      </c>
      <c r="E25" s="63"/>
      <c r="F25" s="3">
        <v>199497</v>
      </c>
      <c r="G25" s="3"/>
      <c r="H25" s="3">
        <v>142492</v>
      </c>
      <c r="I25" s="3"/>
      <c r="J25" s="3">
        <v>142492</v>
      </c>
    </row>
    <row r="26" spans="1:10" ht="21.95" customHeight="1">
      <c r="A26" s="4" t="s">
        <v>15</v>
      </c>
      <c r="B26" s="137" t="s">
        <v>216</v>
      </c>
      <c r="C26" s="63"/>
      <c r="D26" s="3">
        <v>669924</v>
      </c>
      <c r="E26" s="63"/>
      <c r="F26" s="3">
        <v>688607</v>
      </c>
      <c r="G26" s="3"/>
      <c r="H26" s="3">
        <v>3903</v>
      </c>
      <c r="I26" s="3"/>
      <c r="J26" s="3">
        <v>4359</v>
      </c>
    </row>
    <row r="27" spans="1:10" ht="21.95" customHeight="1">
      <c r="A27" s="4" t="s">
        <v>148</v>
      </c>
      <c r="B27" s="63">
        <v>15</v>
      </c>
      <c r="C27" s="63"/>
      <c r="D27" s="3">
        <v>161320</v>
      </c>
      <c r="E27" s="63"/>
      <c r="F27" s="3">
        <v>161320</v>
      </c>
      <c r="G27" s="3"/>
      <c r="H27" s="3">
        <v>151949</v>
      </c>
      <c r="I27" s="3"/>
      <c r="J27" s="3">
        <v>151949</v>
      </c>
    </row>
    <row r="28" spans="1:10" ht="21.95" customHeight="1">
      <c r="A28" s="4" t="s">
        <v>153</v>
      </c>
      <c r="B28" s="63">
        <v>16</v>
      </c>
      <c r="C28" s="63"/>
      <c r="D28" s="3">
        <v>34289</v>
      </c>
      <c r="E28" s="63"/>
      <c r="F28" s="3">
        <v>34735</v>
      </c>
      <c r="G28" s="3"/>
      <c r="H28" s="27">
        <v>0</v>
      </c>
      <c r="I28" s="27"/>
      <c r="J28" s="27">
        <v>0</v>
      </c>
    </row>
    <row r="29" spans="1:10" ht="21.95" customHeight="1">
      <c r="A29" s="4" t="s">
        <v>225</v>
      </c>
      <c r="B29" s="137" t="s">
        <v>217</v>
      </c>
      <c r="C29" s="122"/>
      <c r="D29" s="3">
        <v>25927</v>
      </c>
      <c r="E29" s="122"/>
      <c r="F29" s="3">
        <v>6351</v>
      </c>
      <c r="G29" s="3"/>
      <c r="H29" s="27">
        <v>11010</v>
      </c>
      <c r="I29" s="27"/>
      <c r="J29" s="27">
        <v>6351</v>
      </c>
    </row>
    <row r="30" spans="1:10" ht="21.95" customHeight="1">
      <c r="A30" s="4" t="s">
        <v>16</v>
      </c>
      <c r="B30" s="63">
        <v>18</v>
      </c>
      <c r="C30" s="63"/>
      <c r="D30" s="3">
        <v>0</v>
      </c>
      <c r="E30" s="63"/>
      <c r="F30" s="3">
        <v>0</v>
      </c>
      <c r="G30" s="3"/>
      <c r="H30" s="27">
        <v>0</v>
      </c>
      <c r="I30" s="27"/>
      <c r="J30" s="27">
        <v>0</v>
      </c>
    </row>
    <row r="31" spans="1:10" ht="21.95" customHeight="1">
      <c r="A31" s="4" t="s">
        <v>112</v>
      </c>
      <c r="B31" s="63">
        <v>19</v>
      </c>
      <c r="C31" s="63"/>
      <c r="D31" s="3">
        <v>343</v>
      </c>
      <c r="E31" s="63"/>
      <c r="F31" s="3">
        <v>409</v>
      </c>
      <c r="G31" s="3"/>
      <c r="H31" s="27">
        <v>111</v>
      </c>
      <c r="I31" s="27"/>
      <c r="J31" s="27">
        <v>118</v>
      </c>
    </row>
    <row r="32" spans="1:10" ht="21.95" customHeight="1">
      <c r="A32" s="4" t="s">
        <v>17</v>
      </c>
      <c r="B32" s="63"/>
      <c r="C32" s="63"/>
      <c r="D32" s="3">
        <v>74349</v>
      </c>
      <c r="E32" s="63"/>
      <c r="F32" s="3">
        <v>74349</v>
      </c>
      <c r="G32" s="3"/>
      <c r="H32" s="3">
        <v>66898</v>
      </c>
      <c r="I32" s="3"/>
      <c r="J32" s="3">
        <v>66898</v>
      </c>
    </row>
    <row r="33" spans="1:10" ht="21.95" customHeight="1">
      <c r="A33" s="4" t="s">
        <v>145</v>
      </c>
      <c r="B33" s="63">
        <v>20</v>
      </c>
      <c r="C33" s="63"/>
      <c r="D33" s="3">
        <v>0</v>
      </c>
      <c r="E33" s="63"/>
      <c r="F33" s="3">
        <v>0</v>
      </c>
      <c r="G33" s="3"/>
      <c r="H33" s="3">
        <v>0</v>
      </c>
      <c r="I33" s="3"/>
      <c r="J33" s="3">
        <v>0</v>
      </c>
    </row>
    <row r="34" spans="1:10" ht="21.95" customHeight="1">
      <c r="A34" s="4" t="s">
        <v>18</v>
      </c>
      <c r="B34" s="63">
        <v>22</v>
      </c>
      <c r="C34" s="63"/>
      <c r="D34" s="3">
        <v>51608</v>
      </c>
      <c r="E34" s="63"/>
      <c r="F34" s="3">
        <v>52558</v>
      </c>
      <c r="G34" s="3"/>
      <c r="H34" s="12">
        <v>14723</v>
      </c>
      <c r="I34" s="12"/>
      <c r="J34" s="12">
        <v>15714</v>
      </c>
    </row>
    <row r="35" spans="1:10" ht="21.95" customHeight="1">
      <c r="A35" s="2" t="s">
        <v>19</v>
      </c>
      <c r="B35" s="63"/>
      <c r="C35" s="63"/>
      <c r="D35" s="69">
        <f>SUM(D23:D34)</f>
        <v>1218045</v>
      </c>
      <c r="E35" s="63"/>
      <c r="F35" s="69">
        <f>SUM(F23:F34)</f>
        <v>1219630</v>
      </c>
      <c r="G35" s="11"/>
      <c r="H35" s="69">
        <f>SUM(H23:H34)</f>
        <v>392357</v>
      </c>
      <c r="I35" s="13"/>
      <c r="J35" s="69">
        <f>SUM(J23:J34)</f>
        <v>389685</v>
      </c>
    </row>
    <row r="36" spans="1:10" ht="13.5" customHeight="1">
      <c r="A36" s="2"/>
      <c r="B36" s="63"/>
      <c r="C36" s="63"/>
      <c r="D36" s="3"/>
      <c r="E36" s="63"/>
      <c r="F36" s="3"/>
      <c r="G36" s="3"/>
      <c r="H36" s="3"/>
      <c r="I36" s="3"/>
      <c r="J36" s="3"/>
    </row>
    <row r="37" spans="1:10" ht="21.95" customHeight="1" thickBot="1">
      <c r="A37" s="2" t="s">
        <v>20</v>
      </c>
      <c r="B37" s="63"/>
      <c r="C37" s="63"/>
      <c r="D37" s="10">
        <f>D20+D35</f>
        <v>1577207</v>
      </c>
      <c r="E37" s="63"/>
      <c r="F37" s="10">
        <f>F20+F35</f>
        <v>1607555</v>
      </c>
      <c r="G37" s="11"/>
      <c r="H37" s="10">
        <f>H20+H35</f>
        <v>518640</v>
      </c>
      <c r="I37" s="13"/>
      <c r="J37" s="10">
        <f>J20+J35</f>
        <v>537133</v>
      </c>
    </row>
    <row r="38" spans="1:10" s="110" customFormat="1" ht="21.95" customHeight="1" thickTop="1">
      <c r="A38" s="108" t="s">
        <v>0</v>
      </c>
      <c r="B38" s="109"/>
      <c r="C38" s="109"/>
      <c r="D38" s="109"/>
      <c r="E38" s="109"/>
      <c r="F38" s="111"/>
      <c r="G38" s="111"/>
      <c r="H38" s="111"/>
      <c r="I38" s="111"/>
      <c r="J38" s="111"/>
    </row>
    <row r="39" spans="1:10" ht="21.95" customHeight="1">
      <c r="A39" s="2" t="s">
        <v>1</v>
      </c>
      <c r="B39" s="1"/>
      <c r="C39" s="1"/>
      <c r="D39" s="1"/>
      <c r="E39" s="1"/>
      <c r="F39" s="3"/>
      <c r="G39" s="3"/>
      <c r="H39" s="3"/>
      <c r="I39" s="3"/>
      <c r="J39" s="3"/>
    </row>
    <row r="40" spans="1:10" ht="21.95" customHeight="1">
      <c r="A40" s="2" t="s">
        <v>197</v>
      </c>
      <c r="B40" s="1"/>
      <c r="C40" s="1"/>
      <c r="D40" s="1"/>
      <c r="E40" s="1"/>
      <c r="F40" s="3"/>
      <c r="G40" s="3"/>
      <c r="H40" s="3"/>
      <c r="I40" s="3"/>
      <c r="J40" s="3"/>
    </row>
    <row r="41" spans="1:10" ht="21.95" customHeight="1">
      <c r="A41" s="2"/>
      <c r="B41" s="1"/>
      <c r="C41" s="1"/>
      <c r="D41" s="1"/>
      <c r="E41" s="1"/>
      <c r="F41" s="3"/>
      <c r="G41" s="3"/>
      <c r="H41" s="3"/>
      <c r="I41" s="3"/>
      <c r="J41" s="3"/>
    </row>
    <row r="42" spans="1:10" ht="21.95" customHeight="1">
      <c r="A42" s="4"/>
      <c r="B42" s="64"/>
      <c r="C42" s="64"/>
      <c r="D42" s="144" t="s">
        <v>2</v>
      </c>
      <c r="E42" s="144"/>
      <c r="F42" s="144"/>
      <c r="G42" s="13"/>
      <c r="H42" s="144" t="s">
        <v>3</v>
      </c>
      <c r="I42" s="144"/>
      <c r="J42" s="144"/>
    </row>
    <row r="43" spans="1:10" ht="21.95" customHeight="1">
      <c r="A43" s="2"/>
      <c r="B43" s="63"/>
      <c r="C43" s="64"/>
      <c r="D43" s="16" t="s">
        <v>149</v>
      </c>
      <c r="E43" s="76"/>
      <c r="F43" s="16" t="s">
        <v>84</v>
      </c>
      <c r="G43" s="76"/>
      <c r="H43" s="16" t="s">
        <v>149</v>
      </c>
      <c r="I43" s="76"/>
      <c r="J43" s="16" t="s">
        <v>84</v>
      </c>
    </row>
    <row r="44" spans="1:10" ht="21.95" customHeight="1">
      <c r="A44" s="2" t="s">
        <v>21</v>
      </c>
      <c r="B44" s="63" t="s">
        <v>5</v>
      </c>
      <c r="C44" s="5"/>
      <c r="D44" s="126">
        <v>2020</v>
      </c>
      <c r="E44" s="126"/>
      <c r="F44" s="126">
        <v>2019</v>
      </c>
      <c r="G44" s="77"/>
      <c r="H44" s="126">
        <v>2020</v>
      </c>
      <c r="I44" s="126"/>
      <c r="J44" s="126">
        <v>2019</v>
      </c>
    </row>
    <row r="45" spans="1:10" ht="21.95" customHeight="1">
      <c r="A45" s="2"/>
      <c r="B45" s="63"/>
      <c r="C45" s="5"/>
      <c r="D45" s="5" t="s">
        <v>150</v>
      </c>
      <c r="E45" s="5"/>
      <c r="F45" s="65"/>
      <c r="G45" s="77"/>
      <c r="H45" s="5" t="s">
        <v>150</v>
      </c>
      <c r="I45" s="5"/>
      <c r="J45" s="65"/>
    </row>
    <row r="46" spans="1:10" ht="21.95" customHeight="1">
      <c r="A46" s="2"/>
      <c r="B46" s="63"/>
      <c r="C46" s="5"/>
      <c r="D46" s="145" t="s">
        <v>151</v>
      </c>
      <c r="E46" s="145"/>
      <c r="F46" s="145"/>
      <c r="G46" s="145"/>
      <c r="H46" s="145"/>
      <c r="I46" s="145"/>
      <c r="J46" s="145"/>
    </row>
    <row r="47" spans="1:10" ht="21.95" customHeight="1">
      <c r="A47" s="68" t="s">
        <v>22</v>
      </c>
      <c r="B47" s="5"/>
      <c r="C47" s="5"/>
      <c r="D47" s="5"/>
      <c r="E47" s="5"/>
      <c r="F47" s="3"/>
      <c r="G47" s="3"/>
      <c r="H47" s="3"/>
      <c r="I47" s="3"/>
      <c r="J47" s="3"/>
    </row>
    <row r="48" spans="1:10" ht="21.95" customHeight="1">
      <c r="A48" s="4" t="s">
        <v>23</v>
      </c>
      <c r="B48" s="5"/>
      <c r="C48" s="5"/>
      <c r="D48" s="5"/>
      <c r="E48" s="5"/>
      <c r="F48" s="3"/>
      <c r="G48" s="3"/>
      <c r="H48" s="3"/>
      <c r="I48" s="3"/>
      <c r="J48" s="3"/>
    </row>
    <row r="49" spans="1:10" ht="21.95" customHeight="1">
      <c r="A49" s="4" t="s">
        <v>24</v>
      </c>
      <c r="B49" s="63">
        <v>23</v>
      </c>
      <c r="C49" s="5"/>
      <c r="D49" s="3">
        <v>10543</v>
      </c>
      <c r="E49" s="5"/>
      <c r="F49" s="3">
        <v>6466</v>
      </c>
      <c r="G49" s="3"/>
      <c r="H49" s="3">
        <v>157</v>
      </c>
      <c r="I49" s="3"/>
      <c r="J49" s="3">
        <v>583</v>
      </c>
    </row>
    <row r="50" spans="1:10" ht="21.95" customHeight="1">
      <c r="A50" s="4" t="s">
        <v>25</v>
      </c>
      <c r="B50" s="137" t="s">
        <v>218</v>
      </c>
      <c r="C50" s="63"/>
      <c r="D50" s="3">
        <v>27655</v>
      </c>
      <c r="E50" s="63"/>
      <c r="F50" s="3">
        <v>36453</v>
      </c>
      <c r="G50" s="3"/>
      <c r="H50" s="3">
        <v>4822</v>
      </c>
      <c r="I50" s="3"/>
      <c r="J50" s="3">
        <v>6401</v>
      </c>
    </row>
    <row r="51" spans="1:10" ht="21.95" customHeight="1">
      <c r="A51" s="4" t="s">
        <v>107</v>
      </c>
      <c r="B51" s="137" t="s">
        <v>219</v>
      </c>
      <c r="C51" s="63"/>
      <c r="D51" s="3">
        <v>121005</v>
      </c>
      <c r="E51" s="63"/>
      <c r="F51" s="3">
        <v>121633</v>
      </c>
      <c r="G51" s="3"/>
      <c r="H51" s="3">
        <v>24227</v>
      </c>
      <c r="I51" s="3"/>
      <c r="J51" s="3">
        <v>25141</v>
      </c>
    </row>
    <row r="52" spans="1:10" ht="21.95" customHeight="1">
      <c r="A52" s="4" t="s">
        <v>88</v>
      </c>
      <c r="B52" s="63"/>
      <c r="C52" s="63"/>
      <c r="D52" s="3">
        <v>44315</v>
      </c>
      <c r="E52" s="63"/>
      <c r="F52" s="3">
        <v>46901</v>
      </c>
      <c r="G52" s="3"/>
      <c r="H52" s="3">
        <v>11934</v>
      </c>
      <c r="I52" s="3"/>
      <c r="J52" s="3">
        <v>14410</v>
      </c>
    </row>
    <row r="53" spans="1:10" ht="21.95" customHeight="1">
      <c r="A53" s="4" t="s">
        <v>26</v>
      </c>
      <c r="B53" s="63">
        <v>28</v>
      </c>
      <c r="C53" s="63"/>
      <c r="D53" s="3">
        <v>0</v>
      </c>
      <c r="E53" s="63"/>
      <c r="F53" s="3">
        <v>20280</v>
      </c>
      <c r="G53" s="3"/>
      <c r="H53" s="3">
        <v>0</v>
      </c>
      <c r="I53" s="3"/>
      <c r="J53" s="70">
        <v>0</v>
      </c>
    </row>
    <row r="54" spans="1:10" ht="21.95" customHeight="1">
      <c r="A54" s="4" t="s">
        <v>89</v>
      </c>
      <c r="B54" s="63">
        <v>28</v>
      </c>
      <c r="C54" s="63"/>
      <c r="D54" s="3">
        <v>194291</v>
      </c>
      <c r="E54" s="63"/>
      <c r="F54" s="3">
        <v>205271</v>
      </c>
      <c r="G54" s="3"/>
      <c r="H54" s="3">
        <v>0</v>
      </c>
      <c r="I54" s="3"/>
      <c r="J54" s="3">
        <v>0</v>
      </c>
    </row>
    <row r="55" spans="1:10" ht="21.95" customHeight="1">
      <c r="A55" s="4" t="s">
        <v>226</v>
      </c>
      <c r="B55" s="137" t="s">
        <v>220</v>
      </c>
      <c r="C55" s="63"/>
      <c r="D55" s="3">
        <v>4372</v>
      </c>
      <c r="E55" s="63"/>
      <c r="F55" s="3">
        <v>2356</v>
      </c>
      <c r="G55" s="3"/>
      <c r="H55" s="3">
        <v>897</v>
      </c>
      <c r="I55" s="3"/>
      <c r="J55" s="70">
        <v>0</v>
      </c>
    </row>
    <row r="56" spans="1:10" ht="21.95" customHeight="1">
      <c r="A56" s="4" t="s">
        <v>9</v>
      </c>
      <c r="B56" s="103">
        <v>26</v>
      </c>
      <c r="C56" s="63"/>
      <c r="D56" s="3">
        <v>0</v>
      </c>
      <c r="E56" s="63"/>
      <c r="F56" s="3">
        <v>0</v>
      </c>
      <c r="G56" s="3"/>
      <c r="H56" s="3">
        <v>0</v>
      </c>
      <c r="I56" s="3"/>
      <c r="J56" s="3">
        <v>0</v>
      </c>
    </row>
    <row r="57" spans="1:10" ht="21.95" customHeight="1">
      <c r="A57" s="4" t="s">
        <v>167</v>
      </c>
      <c r="B57" s="63">
        <v>31</v>
      </c>
      <c r="C57" s="63"/>
      <c r="D57" s="3">
        <v>40721</v>
      </c>
      <c r="E57" s="63"/>
      <c r="F57" s="3">
        <v>34447</v>
      </c>
      <c r="G57" s="3"/>
      <c r="H57" s="3">
        <v>40721</v>
      </c>
      <c r="I57" s="3"/>
      <c r="J57" s="3">
        <v>34447</v>
      </c>
    </row>
    <row r="58" spans="1:10" ht="21.95" customHeight="1">
      <c r="A58" s="4" t="s">
        <v>152</v>
      </c>
      <c r="B58" s="63">
        <v>27</v>
      </c>
      <c r="C58" s="63"/>
      <c r="D58" s="3">
        <v>10000</v>
      </c>
      <c r="E58" s="63"/>
      <c r="F58" s="3">
        <v>10000</v>
      </c>
      <c r="G58" s="3"/>
      <c r="H58" s="3">
        <v>10000</v>
      </c>
      <c r="I58" s="3"/>
      <c r="J58" s="3">
        <v>10000</v>
      </c>
    </row>
    <row r="59" spans="1:10" ht="21.95" customHeight="1">
      <c r="A59" s="4" t="s">
        <v>203</v>
      </c>
      <c r="B59" s="122"/>
      <c r="C59" s="122"/>
      <c r="D59" s="3">
        <v>856</v>
      </c>
      <c r="E59" s="122"/>
      <c r="F59" s="3">
        <v>856</v>
      </c>
      <c r="G59" s="3"/>
      <c r="H59" s="3">
        <v>0</v>
      </c>
      <c r="I59" s="3"/>
      <c r="J59" s="3">
        <v>0</v>
      </c>
    </row>
    <row r="60" spans="1:10" ht="21.95" customHeight="1">
      <c r="A60" s="2" t="s">
        <v>27</v>
      </c>
      <c r="B60" s="63"/>
      <c r="C60" s="63"/>
      <c r="D60" s="69">
        <f>SUM(D49:D59)</f>
        <v>453758</v>
      </c>
      <c r="E60" s="63"/>
      <c r="F60" s="69">
        <f>SUM(F49:F59)</f>
        <v>484663</v>
      </c>
      <c r="G60" s="11"/>
      <c r="H60" s="69">
        <f>SUM(H49:H59)</f>
        <v>92758</v>
      </c>
      <c r="I60" s="13"/>
      <c r="J60" s="69">
        <f>SUM(J49:J59)</f>
        <v>90982</v>
      </c>
    </row>
    <row r="61" spans="1:10" ht="21.95" customHeight="1">
      <c r="A61" s="4"/>
      <c r="B61" s="63"/>
      <c r="C61" s="63"/>
      <c r="D61" s="63"/>
      <c r="E61" s="63"/>
      <c r="F61" s="3"/>
      <c r="G61" s="3"/>
      <c r="H61" s="3"/>
      <c r="I61" s="3"/>
      <c r="J61" s="3"/>
    </row>
    <row r="62" spans="1:10" ht="21.95" customHeight="1">
      <c r="A62" s="68" t="s">
        <v>28</v>
      </c>
      <c r="B62" s="63"/>
      <c r="C62" s="63"/>
      <c r="D62" s="63"/>
      <c r="E62" s="63"/>
      <c r="F62" s="3"/>
      <c r="G62" s="3"/>
      <c r="H62" s="3"/>
      <c r="I62" s="3"/>
      <c r="J62" s="3"/>
    </row>
    <row r="63" spans="1:10" ht="21.95" customHeight="1">
      <c r="A63" s="4" t="s">
        <v>29</v>
      </c>
      <c r="B63" s="63">
        <v>28</v>
      </c>
      <c r="C63" s="63"/>
      <c r="D63" s="3">
        <v>0</v>
      </c>
      <c r="E63" s="63"/>
      <c r="F63" s="70">
        <v>12150</v>
      </c>
      <c r="G63" s="3"/>
      <c r="H63" s="70">
        <v>0</v>
      </c>
      <c r="I63" s="70"/>
      <c r="J63" s="70">
        <v>0</v>
      </c>
    </row>
    <row r="64" spans="1:10" ht="21.95" customHeight="1">
      <c r="A64" s="4" t="s">
        <v>227</v>
      </c>
      <c r="B64" s="137" t="s">
        <v>220</v>
      </c>
      <c r="C64" s="63"/>
      <c r="D64" s="3">
        <v>19924</v>
      </c>
      <c r="E64" s="63"/>
      <c r="F64" s="70">
        <v>2445</v>
      </c>
      <c r="G64" s="3"/>
      <c r="H64" s="70">
        <v>4036</v>
      </c>
      <c r="I64" s="70"/>
      <c r="J64" s="70">
        <v>0</v>
      </c>
    </row>
    <row r="65" spans="1:10" ht="21.95" customHeight="1">
      <c r="A65" s="4" t="s">
        <v>204</v>
      </c>
      <c r="B65" s="122">
        <v>21</v>
      </c>
      <c r="C65" s="122"/>
      <c r="D65" s="3">
        <v>1520</v>
      </c>
      <c r="E65" s="122"/>
      <c r="F65" s="70">
        <v>1520</v>
      </c>
      <c r="G65" s="3"/>
      <c r="H65" s="70">
        <v>1520</v>
      </c>
      <c r="I65" s="70"/>
      <c r="J65" s="70">
        <v>1520</v>
      </c>
    </row>
    <row r="66" spans="1:10" ht="21.95" customHeight="1">
      <c r="A66" s="4" t="s">
        <v>240</v>
      </c>
      <c r="C66" s="63"/>
    </row>
    <row r="67" spans="1:10" ht="21.95" customHeight="1">
      <c r="A67" s="4" t="s">
        <v>241</v>
      </c>
      <c r="B67" s="63">
        <v>30</v>
      </c>
      <c r="C67" s="143"/>
      <c r="D67" s="3">
        <v>5658</v>
      </c>
      <c r="E67" s="63"/>
      <c r="F67" s="70">
        <v>5447</v>
      </c>
      <c r="G67" s="3"/>
      <c r="H67" s="3">
        <v>4432</v>
      </c>
      <c r="I67" s="3"/>
      <c r="J67" s="70">
        <v>4288</v>
      </c>
    </row>
    <row r="68" spans="1:10" ht="21.95" customHeight="1">
      <c r="A68" s="4" t="s">
        <v>168</v>
      </c>
      <c r="B68" s="63">
        <v>31</v>
      </c>
      <c r="C68" s="63"/>
      <c r="D68" s="3">
        <v>8357</v>
      </c>
      <c r="E68" s="63"/>
      <c r="F68" s="70">
        <v>8376</v>
      </c>
      <c r="G68" s="3"/>
      <c r="H68" s="3">
        <v>77942</v>
      </c>
      <c r="I68" s="3"/>
      <c r="J68" s="70">
        <v>77942</v>
      </c>
    </row>
    <row r="69" spans="1:10" ht="21.95" customHeight="1">
      <c r="A69" s="4" t="s">
        <v>30</v>
      </c>
      <c r="B69" s="63"/>
      <c r="C69" s="63"/>
      <c r="D69" s="3">
        <v>9210</v>
      </c>
      <c r="E69" s="63"/>
      <c r="F69" s="70">
        <v>9210</v>
      </c>
      <c r="G69" s="3"/>
      <c r="H69" s="27">
        <v>1879</v>
      </c>
      <c r="I69" s="27"/>
      <c r="J69" s="70">
        <v>1879</v>
      </c>
    </row>
    <row r="70" spans="1:10" ht="21.95" customHeight="1">
      <c r="A70" s="2" t="s">
        <v>31</v>
      </c>
      <c r="B70" s="63"/>
      <c r="C70" s="63"/>
      <c r="D70" s="69">
        <f>SUM(D63:D69)</f>
        <v>44669</v>
      </c>
      <c r="E70" s="63"/>
      <c r="F70" s="69">
        <f>SUM(F63:F69)</f>
        <v>39148</v>
      </c>
      <c r="G70" s="11"/>
      <c r="H70" s="69">
        <f>SUM(H63:H69)</f>
        <v>89809</v>
      </c>
      <c r="I70" s="13"/>
      <c r="J70" s="69">
        <f>SUM(J63:J69)</f>
        <v>85629</v>
      </c>
    </row>
    <row r="71" spans="1:10" ht="21.95" customHeight="1">
      <c r="A71" s="2" t="s">
        <v>32</v>
      </c>
      <c r="B71" s="63"/>
      <c r="C71" s="63"/>
      <c r="D71" s="69">
        <f>D60+D70</f>
        <v>498427</v>
      </c>
      <c r="E71" s="63"/>
      <c r="F71" s="69">
        <f>F60+F70</f>
        <v>523811</v>
      </c>
      <c r="G71" s="11"/>
      <c r="H71" s="69">
        <f>H60+H70</f>
        <v>182567</v>
      </c>
      <c r="I71" s="13"/>
      <c r="J71" s="69">
        <f>J60+J70</f>
        <v>176611</v>
      </c>
    </row>
    <row r="72" spans="1:10" ht="21.95" customHeight="1">
      <c r="A72" s="2"/>
      <c r="B72" s="63"/>
      <c r="C72" s="63"/>
      <c r="D72" s="63"/>
      <c r="E72" s="63"/>
      <c r="F72" s="12"/>
      <c r="G72" s="3"/>
      <c r="H72" s="12"/>
      <c r="I72" s="12"/>
      <c r="J72" s="12"/>
    </row>
    <row r="73" spans="1:10" s="110" customFormat="1" ht="21.95" customHeight="1">
      <c r="A73" s="108" t="s">
        <v>0</v>
      </c>
      <c r="B73" s="109"/>
      <c r="C73" s="109"/>
      <c r="D73" s="109"/>
      <c r="E73" s="109"/>
      <c r="F73" s="111"/>
      <c r="G73" s="111"/>
      <c r="H73" s="111"/>
      <c r="I73" s="111"/>
      <c r="J73" s="111"/>
    </row>
    <row r="74" spans="1:10" ht="21.95" customHeight="1">
      <c r="A74" s="2" t="s">
        <v>1</v>
      </c>
      <c r="B74" s="1"/>
      <c r="C74" s="1"/>
      <c r="D74" s="1"/>
      <c r="E74" s="1"/>
      <c r="F74" s="3"/>
      <c r="G74" s="3"/>
      <c r="H74" s="3"/>
      <c r="I74" s="3"/>
      <c r="J74" s="3"/>
    </row>
    <row r="75" spans="1:10" ht="21.95" customHeight="1">
      <c r="A75" s="2" t="s">
        <v>197</v>
      </c>
      <c r="B75" s="1"/>
      <c r="C75" s="1"/>
      <c r="D75" s="1"/>
      <c r="E75" s="1"/>
      <c r="F75" s="3"/>
      <c r="G75" s="3"/>
      <c r="H75" s="3"/>
      <c r="I75" s="3"/>
      <c r="J75" s="3"/>
    </row>
    <row r="76" spans="1:10" ht="21.95" customHeight="1">
      <c r="A76" s="2"/>
      <c r="B76" s="1"/>
      <c r="C76" s="1"/>
      <c r="D76" s="1"/>
      <c r="E76" s="1"/>
      <c r="F76" s="3"/>
      <c r="G76" s="3"/>
      <c r="H76" s="3"/>
      <c r="I76" s="3"/>
      <c r="J76" s="3"/>
    </row>
    <row r="77" spans="1:10" ht="21.95" customHeight="1">
      <c r="A77" s="4"/>
      <c r="B77" s="64"/>
      <c r="C77" s="64"/>
      <c r="D77" s="144" t="s">
        <v>2</v>
      </c>
      <c r="E77" s="144"/>
      <c r="F77" s="144"/>
      <c r="G77" s="13"/>
      <c r="H77" s="144" t="s">
        <v>3</v>
      </c>
      <c r="I77" s="144"/>
      <c r="J77" s="144"/>
    </row>
    <row r="78" spans="1:10" ht="21.95" customHeight="1">
      <c r="A78" s="2"/>
      <c r="B78" s="63"/>
      <c r="C78" s="64"/>
      <c r="D78" s="16" t="s">
        <v>149</v>
      </c>
      <c r="E78" s="76"/>
      <c r="F78" s="16" t="s">
        <v>84</v>
      </c>
      <c r="G78" s="76"/>
      <c r="H78" s="16" t="s">
        <v>149</v>
      </c>
      <c r="I78" s="76"/>
      <c r="J78" s="16" t="s">
        <v>84</v>
      </c>
    </row>
    <row r="79" spans="1:10" ht="21.95" customHeight="1">
      <c r="A79" s="2" t="s">
        <v>21</v>
      </c>
      <c r="B79" s="63" t="s">
        <v>5</v>
      </c>
      <c r="C79" s="5"/>
      <c r="D79" s="126">
        <v>2020</v>
      </c>
      <c r="E79" s="126"/>
      <c r="F79" s="126">
        <v>2019</v>
      </c>
      <c r="G79" s="77"/>
      <c r="H79" s="126">
        <v>2020</v>
      </c>
      <c r="I79" s="126"/>
      <c r="J79" s="126">
        <v>2019</v>
      </c>
    </row>
    <row r="80" spans="1:10" ht="21.95" customHeight="1">
      <c r="A80" s="2"/>
      <c r="B80" s="63"/>
      <c r="C80" s="5"/>
      <c r="D80" s="5" t="s">
        <v>150</v>
      </c>
      <c r="E80" s="5"/>
      <c r="F80" s="65"/>
      <c r="G80" s="77"/>
      <c r="H80" s="5" t="s">
        <v>150</v>
      </c>
      <c r="I80" s="5"/>
      <c r="J80" s="65"/>
    </row>
    <row r="81" spans="1:10" ht="21.95" customHeight="1">
      <c r="A81" s="2"/>
      <c r="B81" s="63"/>
      <c r="C81" s="5"/>
      <c r="D81" s="145" t="s">
        <v>151</v>
      </c>
      <c r="E81" s="145"/>
      <c r="F81" s="145"/>
      <c r="G81" s="145"/>
      <c r="H81" s="145"/>
      <c r="I81" s="145"/>
      <c r="J81" s="145"/>
    </row>
    <row r="82" spans="1:10" ht="21.95" customHeight="1">
      <c r="A82" s="68" t="s">
        <v>33</v>
      </c>
      <c r="B82" s="63"/>
      <c r="C82" s="63"/>
      <c r="D82" s="63"/>
      <c r="E82" s="63"/>
      <c r="F82" s="78"/>
      <c r="G82" s="78"/>
      <c r="H82" s="78"/>
      <c r="I82" s="78"/>
      <c r="J82" s="78"/>
    </row>
    <row r="83" spans="1:10" ht="21.95" customHeight="1">
      <c r="A83" s="4" t="s">
        <v>34</v>
      </c>
      <c r="B83" s="63">
        <v>32</v>
      </c>
      <c r="C83" s="63"/>
      <c r="D83" s="63"/>
      <c r="E83" s="63"/>
      <c r="F83" s="3"/>
      <c r="G83" s="3"/>
      <c r="H83" s="3"/>
      <c r="I83" s="3"/>
      <c r="J83" s="3"/>
    </row>
    <row r="84" spans="1:10" ht="21.95" customHeight="1" thickBot="1">
      <c r="A84" s="4" t="s">
        <v>35</v>
      </c>
      <c r="B84" s="63"/>
      <c r="C84" s="63"/>
      <c r="D84" s="79">
        <v>4476576</v>
      </c>
      <c r="E84" s="63"/>
      <c r="F84" s="79">
        <v>4476576</v>
      </c>
      <c r="G84" s="3"/>
      <c r="H84" s="79">
        <v>4476576</v>
      </c>
      <c r="I84" s="12"/>
      <c r="J84" s="79">
        <v>4476576</v>
      </c>
    </row>
    <row r="85" spans="1:10" ht="21.95" customHeight="1" thickTop="1">
      <c r="A85" s="4" t="s">
        <v>113</v>
      </c>
      <c r="B85" s="63"/>
      <c r="C85" s="63"/>
      <c r="D85" s="3">
        <v>2493455</v>
      </c>
      <c r="E85" s="63"/>
      <c r="F85" s="3">
        <v>2493455</v>
      </c>
      <c r="G85" s="3"/>
      <c r="H85" s="3">
        <v>2493455</v>
      </c>
      <c r="I85" s="3"/>
      <c r="J85" s="3">
        <v>2493455</v>
      </c>
    </row>
    <row r="86" spans="1:10" ht="21.95" customHeight="1">
      <c r="A86" s="4" t="s">
        <v>114</v>
      </c>
      <c r="B86" s="63"/>
      <c r="C86" s="63"/>
      <c r="D86" s="3">
        <v>1422185</v>
      </c>
      <c r="E86" s="63"/>
      <c r="F86" s="3">
        <v>1422185</v>
      </c>
      <c r="G86" s="3"/>
      <c r="H86" s="3">
        <v>1422185</v>
      </c>
      <c r="I86" s="3"/>
      <c r="J86" s="3">
        <v>1422185</v>
      </c>
    </row>
    <row r="87" spans="1:10" ht="21.95" customHeight="1">
      <c r="A87" s="4" t="s">
        <v>137</v>
      </c>
      <c r="B87" s="63"/>
      <c r="C87" s="63"/>
      <c r="D87" s="63"/>
      <c r="E87" s="63"/>
    </row>
    <row r="88" spans="1:10" ht="21.95" customHeight="1">
      <c r="A88" s="4" t="s">
        <v>154</v>
      </c>
      <c r="B88" s="63"/>
      <c r="C88" s="63"/>
      <c r="D88" s="3">
        <v>464905</v>
      </c>
      <c r="E88" s="63"/>
      <c r="F88" s="3">
        <v>464905</v>
      </c>
      <c r="G88" s="3"/>
      <c r="H88" s="3">
        <v>464905</v>
      </c>
      <c r="I88" s="3"/>
      <c r="J88" s="3">
        <v>464905</v>
      </c>
    </row>
    <row r="89" spans="1:10" ht="21.95" customHeight="1">
      <c r="A89" s="4" t="s">
        <v>115</v>
      </c>
      <c r="B89" s="63"/>
      <c r="C89" s="63"/>
      <c r="D89" s="63"/>
      <c r="E89" s="63"/>
    </row>
    <row r="90" spans="1:10" ht="21.95" customHeight="1">
      <c r="A90" s="4" t="s">
        <v>189</v>
      </c>
      <c r="B90" s="63"/>
      <c r="C90" s="63"/>
      <c r="D90" s="3">
        <v>-369648</v>
      </c>
      <c r="E90" s="63"/>
      <c r="F90" s="3">
        <v>-369648</v>
      </c>
      <c r="G90" s="3"/>
      <c r="H90" s="3">
        <v>0</v>
      </c>
      <c r="I90" s="3"/>
      <c r="J90" s="3">
        <v>0</v>
      </c>
    </row>
    <row r="91" spans="1:10" ht="21.95" customHeight="1">
      <c r="A91" s="4" t="s">
        <v>36</v>
      </c>
      <c r="B91" s="63"/>
      <c r="C91" s="63"/>
      <c r="D91" s="63"/>
      <c r="E91" s="63"/>
      <c r="F91" s="3"/>
      <c r="G91" s="3"/>
      <c r="H91" s="3"/>
      <c r="I91" s="3"/>
      <c r="J91" s="3"/>
    </row>
    <row r="92" spans="1:10" ht="21.95" customHeight="1">
      <c r="A92" s="4" t="s">
        <v>37</v>
      </c>
      <c r="B92" s="63"/>
      <c r="C92" s="63"/>
      <c r="D92" s="63"/>
      <c r="E92" s="63"/>
      <c r="F92" s="3"/>
      <c r="G92" s="3"/>
      <c r="H92" s="3"/>
      <c r="I92" s="3"/>
      <c r="J92" s="3"/>
    </row>
    <row r="93" spans="1:10" ht="21.95" customHeight="1">
      <c r="A93" s="4" t="s">
        <v>38</v>
      </c>
      <c r="B93" s="63"/>
      <c r="C93" s="63"/>
      <c r="D93" s="3">
        <v>2096</v>
      </c>
      <c r="E93" s="63"/>
      <c r="F93" s="3">
        <v>2096</v>
      </c>
      <c r="G93" s="3"/>
      <c r="H93" s="3">
        <v>2096</v>
      </c>
      <c r="I93" s="3"/>
      <c r="J93" s="3">
        <v>2096</v>
      </c>
    </row>
    <row r="94" spans="1:10" ht="21.95" customHeight="1">
      <c r="A94" s="4" t="s">
        <v>190</v>
      </c>
      <c r="B94" s="63">
        <v>4</v>
      </c>
      <c r="C94" s="63"/>
      <c r="D94" s="12">
        <f>+-2935023</f>
        <v>-2935023</v>
      </c>
      <c r="E94" s="63"/>
      <c r="F94" s="12">
        <v>-2930592</v>
      </c>
      <c r="G94" s="12"/>
      <c r="H94" s="12">
        <v>-4047378</v>
      </c>
      <c r="I94" s="12"/>
      <c r="J94" s="12">
        <v>-4023462</v>
      </c>
    </row>
    <row r="95" spans="1:10" ht="21.95" customHeight="1">
      <c r="A95" s="4" t="s">
        <v>39</v>
      </c>
      <c r="B95" s="63">
        <v>11</v>
      </c>
      <c r="C95" s="63"/>
      <c r="D95" s="9">
        <v>810</v>
      </c>
      <c r="E95" s="63"/>
      <c r="F95" s="9">
        <v>1343</v>
      </c>
      <c r="G95" s="12"/>
      <c r="H95" s="9">
        <v>810</v>
      </c>
      <c r="I95" s="12"/>
      <c r="J95" s="9">
        <v>1343</v>
      </c>
    </row>
    <row r="96" spans="1:10" ht="21.95" customHeight="1">
      <c r="A96" s="2" t="s">
        <v>116</v>
      </c>
      <c r="B96" s="63"/>
      <c r="C96" s="63"/>
      <c r="D96" s="13">
        <f>SUM(D85:D95)</f>
        <v>1078780</v>
      </c>
      <c r="E96" s="63"/>
      <c r="F96" s="13">
        <f>SUM(F85:F95)</f>
        <v>1083744</v>
      </c>
      <c r="G96" s="13"/>
      <c r="H96" s="13">
        <f>SUM(H85:H95)</f>
        <v>336073</v>
      </c>
      <c r="I96" s="13"/>
      <c r="J96" s="13">
        <f>SUM(J85:J95)</f>
        <v>360522</v>
      </c>
    </row>
    <row r="97" spans="1:10" ht="21.95" customHeight="1">
      <c r="A97" s="2" t="s">
        <v>117</v>
      </c>
      <c r="B97" s="63"/>
      <c r="C97" s="63"/>
      <c r="D97" s="13"/>
      <c r="E97" s="63"/>
      <c r="F97" s="13"/>
      <c r="G97" s="13"/>
      <c r="H97" s="13"/>
      <c r="I97" s="13"/>
      <c r="J97" s="13"/>
    </row>
    <row r="98" spans="1:10" ht="21.95" customHeight="1">
      <c r="A98" s="4" t="s">
        <v>40</v>
      </c>
      <c r="B98" s="63"/>
      <c r="C98" s="63"/>
      <c r="D98" s="9">
        <v>0</v>
      </c>
      <c r="E98" s="63"/>
      <c r="F98" s="9">
        <v>0</v>
      </c>
      <c r="G98" s="3"/>
      <c r="H98" s="9">
        <v>0</v>
      </c>
      <c r="I98" s="12"/>
      <c r="J98" s="9">
        <v>0</v>
      </c>
    </row>
    <row r="99" spans="1:10" ht="21.95" customHeight="1">
      <c r="A99" s="2" t="s">
        <v>41</v>
      </c>
      <c r="B99" s="63"/>
      <c r="C99" s="63"/>
      <c r="D99" s="69">
        <f>SUM(D96:D98)</f>
        <v>1078780</v>
      </c>
      <c r="E99" s="63"/>
      <c r="F99" s="69">
        <f>SUM(F96:F98)</f>
        <v>1083744</v>
      </c>
      <c r="G99" s="11"/>
      <c r="H99" s="69">
        <f>SUM(H96:H98)</f>
        <v>336073</v>
      </c>
      <c r="I99" s="13"/>
      <c r="J99" s="69">
        <f>SUM(J96:J98)</f>
        <v>360522</v>
      </c>
    </row>
    <row r="100" spans="1:10" ht="21.95" customHeight="1">
      <c r="A100" s="2"/>
      <c r="B100" s="63"/>
      <c r="C100" s="63"/>
      <c r="D100" s="11"/>
      <c r="E100" s="63"/>
      <c r="F100" s="11"/>
      <c r="G100" s="11"/>
      <c r="H100" s="11"/>
      <c r="I100" s="11"/>
      <c r="J100" s="11"/>
    </row>
    <row r="101" spans="1:10" ht="21.95" customHeight="1" thickBot="1">
      <c r="A101" s="2" t="s">
        <v>42</v>
      </c>
      <c r="B101" s="63"/>
      <c r="C101" s="63"/>
      <c r="D101" s="10">
        <f>+D99+D71</f>
        <v>1577207</v>
      </c>
      <c r="E101" s="63"/>
      <c r="F101" s="10">
        <f>+F99+F71</f>
        <v>1607555</v>
      </c>
      <c r="G101" s="11"/>
      <c r="H101" s="10">
        <f>+H99+H71</f>
        <v>518640</v>
      </c>
      <c r="I101" s="13"/>
      <c r="J101" s="10">
        <f>+J99+J71</f>
        <v>537133</v>
      </c>
    </row>
    <row r="102" spans="1:10" ht="15.75" thickTop="1">
      <c r="A102" s="2"/>
      <c r="B102" s="63"/>
      <c r="C102" s="63"/>
      <c r="D102" s="12">
        <f>D37-D101</f>
        <v>0</v>
      </c>
      <c r="E102" s="63"/>
      <c r="F102" s="12">
        <f>F37-F101</f>
        <v>0</v>
      </c>
      <c r="G102" s="3"/>
      <c r="H102" s="12">
        <f>H37-H101</f>
        <v>0</v>
      </c>
      <c r="I102" s="12"/>
      <c r="J102" s="12">
        <f>J37-J101</f>
        <v>0</v>
      </c>
    </row>
  </sheetData>
  <sheetProtection password="F7ED" sheet="1" objects="1" scenarios="1"/>
  <mergeCells count="9">
    <mergeCell ref="H77:J77"/>
    <mergeCell ref="D81:J81"/>
    <mergeCell ref="H5:J5"/>
    <mergeCell ref="D9:J9"/>
    <mergeCell ref="D46:J46"/>
    <mergeCell ref="H42:J42"/>
    <mergeCell ref="D5:F5"/>
    <mergeCell ref="D42:F42"/>
    <mergeCell ref="D77:F77"/>
  </mergeCells>
  <pageMargins left="0.59055118110236227" right="0.15748031496062992" top="0.47244094488188981" bottom="0.74803149606299213" header="0.31496062992125984" footer="0.31496062992125984"/>
  <pageSetup paperSize="9" scale="90" firstPageNumber="3" orientation="portrait" useFirstPageNumber="1" r:id="rId1"/>
  <headerFooter>
    <oddFooter>&amp;L&amp;"Times New Roman,Regular"The accompanying notes are an integral part of these financial statements.&amp;R&amp;"Times New Roman,Regular"&amp;P</oddFooter>
  </headerFooter>
  <rowBreaks count="2" manualBreakCount="2">
    <brk id="37" max="16383" man="1"/>
    <brk id="72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</sheetPr>
  <dimension ref="A1:O63"/>
  <sheetViews>
    <sheetView showGridLines="0" view="pageBreakPreview" topLeftCell="A43" zoomScaleSheetLayoutView="100" workbookViewId="0">
      <selection activeCell="A55" sqref="A55"/>
    </sheetView>
  </sheetViews>
  <sheetFormatPr defaultColWidth="9.125" defaultRowHeight="15"/>
  <cols>
    <col min="1" max="1" width="43.125" style="21" customWidth="1"/>
    <col min="2" max="2" width="11.625" style="21" customWidth="1"/>
    <col min="3" max="3" width="2.125" style="21" customWidth="1"/>
    <col min="4" max="4" width="10.375" style="21" customWidth="1"/>
    <col min="5" max="5" width="1" style="21" customWidth="1"/>
    <col min="6" max="6" width="10.375" style="21" customWidth="1"/>
    <col min="7" max="7" width="1" style="21" customWidth="1"/>
    <col min="8" max="8" width="10.375" style="21" customWidth="1"/>
    <col min="9" max="9" width="1" style="21" customWidth="1"/>
    <col min="10" max="10" width="10.375" style="21" customWidth="1"/>
    <col min="11" max="11" width="1.125" style="21" customWidth="1"/>
    <col min="12" max="16384" width="9.125" style="21"/>
  </cols>
  <sheetData>
    <row r="1" spans="1:10" s="114" customFormat="1" ht="20.100000000000001" customHeight="1">
      <c r="A1" s="108" t="s">
        <v>0</v>
      </c>
      <c r="B1" s="109"/>
      <c r="C1" s="109"/>
      <c r="D1" s="112"/>
      <c r="E1" s="109"/>
      <c r="F1" s="112"/>
      <c r="G1" s="113"/>
      <c r="H1" s="112"/>
      <c r="I1" s="113"/>
      <c r="J1" s="112"/>
    </row>
    <row r="2" spans="1:10" ht="20.100000000000001" customHeight="1">
      <c r="A2" s="2" t="s">
        <v>155</v>
      </c>
      <c r="B2" s="1"/>
      <c r="C2" s="1"/>
      <c r="D2" s="1"/>
      <c r="E2" s="1"/>
      <c r="F2" s="1"/>
      <c r="G2" s="1"/>
      <c r="H2" s="1"/>
      <c r="I2" s="1"/>
      <c r="J2" s="1"/>
    </row>
    <row r="3" spans="1:10" ht="20.100000000000001" customHeight="1">
      <c r="A3" s="2"/>
      <c r="B3" s="1"/>
      <c r="C3" s="1"/>
      <c r="D3" s="1"/>
      <c r="E3" s="1"/>
      <c r="F3" s="1"/>
      <c r="G3" s="1"/>
      <c r="H3" s="1"/>
      <c r="I3" s="1"/>
      <c r="J3" s="1"/>
    </row>
    <row r="4" spans="1:10" ht="20.100000000000001" customHeight="1">
      <c r="A4" s="4"/>
      <c r="B4" s="5"/>
      <c r="C4" s="5"/>
      <c r="D4" s="148" t="s">
        <v>43</v>
      </c>
      <c r="E4" s="148"/>
      <c r="F4" s="148"/>
      <c r="G4" s="1"/>
      <c r="H4" s="148" t="s">
        <v>44</v>
      </c>
      <c r="I4" s="148"/>
      <c r="J4" s="148"/>
    </row>
    <row r="5" spans="1:10" ht="20.100000000000001" customHeight="1">
      <c r="A5" s="4"/>
      <c r="B5" s="5"/>
      <c r="C5" s="5"/>
      <c r="D5" s="147" t="s">
        <v>45</v>
      </c>
      <c r="E5" s="147"/>
      <c r="F5" s="147"/>
      <c r="G5" s="62"/>
      <c r="H5" s="147" t="s">
        <v>46</v>
      </c>
      <c r="I5" s="147"/>
      <c r="J5" s="147"/>
    </row>
    <row r="6" spans="1:10" ht="20.100000000000001" customHeight="1">
      <c r="A6" s="4"/>
      <c r="B6" s="5"/>
      <c r="C6" s="5"/>
      <c r="D6" s="146" t="s">
        <v>156</v>
      </c>
      <c r="E6" s="146"/>
      <c r="F6" s="146"/>
      <c r="G6" s="62"/>
      <c r="H6" s="146" t="s">
        <v>156</v>
      </c>
      <c r="I6" s="146"/>
      <c r="J6" s="146"/>
    </row>
    <row r="7" spans="1:10" ht="20.100000000000001" customHeight="1">
      <c r="A7" s="4"/>
      <c r="B7" s="5"/>
      <c r="C7" s="5"/>
      <c r="D7" s="146" t="s">
        <v>157</v>
      </c>
      <c r="E7" s="146"/>
      <c r="F7" s="146"/>
      <c r="G7" s="62"/>
      <c r="H7" s="146" t="s">
        <v>157</v>
      </c>
      <c r="I7" s="146"/>
      <c r="J7" s="146"/>
    </row>
    <row r="8" spans="1:10" ht="20.100000000000001" customHeight="1">
      <c r="A8" s="4"/>
      <c r="B8" s="63" t="s">
        <v>5</v>
      </c>
      <c r="C8" s="63"/>
      <c r="D8" s="65">
        <v>2020</v>
      </c>
      <c r="E8" s="65"/>
      <c r="F8" s="65">
        <v>2019</v>
      </c>
      <c r="G8" s="65"/>
      <c r="H8" s="123">
        <v>2020</v>
      </c>
      <c r="I8" s="123"/>
      <c r="J8" s="123">
        <v>2019</v>
      </c>
    </row>
    <row r="9" spans="1:10" ht="20.100000000000001" customHeight="1">
      <c r="A9" s="4"/>
      <c r="B9" s="63"/>
      <c r="C9" s="63"/>
      <c r="D9" s="145" t="s">
        <v>151</v>
      </c>
      <c r="E9" s="145"/>
      <c r="F9" s="145"/>
      <c r="G9" s="145"/>
      <c r="H9" s="145"/>
      <c r="I9" s="145"/>
      <c r="J9" s="145"/>
    </row>
    <row r="10" spans="1:10" ht="20.100000000000001" customHeight="1">
      <c r="A10" s="68" t="s">
        <v>47</v>
      </c>
      <c r="B10" s="63"/>
      <c r="C10" s="63"/>
      <c r="D10" s="67"/>
      <c r="E10" s="67"/>
      <c r="F10" s="67"/>
      <c r="G10" s="67"/>
      <c r="H10" s="67"/>
      <c r="I10" s="67"/>
      <c r="J10" s="67"/>
    </row>
    <row r="11" spans="1:10" ht="20.100000000000001" customHeight="1">
      <c r="A11" s="4" t="s">
        <v>48</v>
      </c>
      <c r="B11" s="63"/>
      <c r="C11" s="63"/>
      <c r="D11" s="3">
        <v>99616</v>
      </c>
      <c r="E11" s="3"/>
      <c r="F11" s="3">
        <v>117268</v>
      </c>
      <c r="G11" s="3"/>
      <c r="H11" s="3">
        <v>14626</v>
      </c>
      <c r="I11" s="3"/>
      <c r="J11" s="3">
        <v>29868</v>
      </c>
    </row>
    <row r="12" spans="1:10" ht="20.100000000000001" customHeight="1">
      <c r="A12" s="4" t="s">
        <v>49</v>
      </c>
      <c r="B12" s="63"/>
      <c r="C12" s="63"/>
      <c r="D12" s="3">
        <v>31855</v>
      </c>
      <c r="E12" s="3"/>
      <c r="F12" s="3">
        <v>40581</v>
      </c>
      <c r="G12" s="3"/>
      <c r="H12" s="3">
        <v>0</v>
      </c>
      <c r="I12" s="3"/>
      <c r="J12" s="3">
        <v>0</v>
      </c>
    </row>
    <row r="13" spans="1:10" ht="20.100000000000001" customHeight="1">
      <c r="A13" s="4" t="s">
        <v>50</v>
      </c>
      <c r="B13" s="63">
        <v>7</v>
      </c>
      <c r="C13" s="63"/>
      <c r="D13" s="3">
        <v>775</v>
      </c>
      <c r="E13" s="3"/>
      <c r="F13" s="3">
        <v>8129</v>
      </c>
      <c r="G13" s="3"/>
      <c r="H13" s="3">
        <v>502</v>
      </c>
      <c r="I13" s="3"/>
      <c r="J13" s="3">
        <v>2382</v>
      </c>
    </row>
    <row r="14" spans="1:10" ht="20.100000000000001" customHeight="1">
      <c r="A14" s="2" t="s">
        <v>51</v>
      </c>
      <c r="B14" s="63"/>
      <c r="C14" s="63"/>
      <c r="D14" s="69">
        <f>SUM(D11:D13)</f>
        <v>132246</v>
      </c>
      <c r="E14" s="11"/>
      <c r="F14" s="69">
        <f>SUM(F11:F13)</f>
        <v>165978</v>
      </c>
      <c r="G14" s="11"/>
      <c r="H14" s="69">
        <f>SUM(H11:H13)</f>
        <v>15128</v>
      </c>
      <c r="I14" s="11"/>
      <c r="J14" s="69">
        <f>SUM(J11:J13)</f>
        <v>32250</v>
      </c>
    </row>
    <row r="15" spans="1:10" ht="20.100000000000001" customHeight="1">
      <c r="A15" s="4"/>
      <c r="B15" s="63"/>
      <c r="C15" s="63"/>
      <c r="D15" s="3"/>
      <c r="E15" s="3"/>
      <c r="F15" s="3"/>
      <c r="G15" s="3"/>
      <c r="H15" s="3"/>
      <c r="I15" s="3"/>
      <c r="J15" s="3"/>
    </row>
    <row r="16" spans="1:10" ht="20.100000000000001" customHeight="1">
      <c r="A16" s="68" t="s">
        <v>52</v>
      </c>
      <c r="B16" s="63"/>
      <c r="C16" s="63"/>
      <c r="D16" s="3"/>
      <c r="E16" s="3"/>
      <c r="F16" s="3"/>
      <c r="G16" s="3"/>
      <c r="H16" s="3"/>
      <c r="I16" s="3"/>
      <c r="J16" s="3"/>
    </row>
    <row r="17" spans="1:15" ht="20.100000000000001" customHeight="1">
      <c r="A17" s="4" t="s">
        <v>53</v>
      </c>
      <c r="B17" s="137" t="s">
        <v>221</v>
      </c>
      <c r="C17" s="63"/>
      <c r="D17" s="3">
        <v>117252</v>
      </c>
      <c r="E17" s="3"/>
      <c r="F17" s="3">
        <v>141358</v>
      </c>
      <c r="G17" s="3"/>
      <c r="H17" s="3">
        <v>8433</v>
      </c>
      <c r="I17" s="3"/>
      <c r="J17" s="3">
        <v>25082</v>
      </c>
    </row>
    <row r="18" spans="1:15" ht="20.100000000000001" customHeight="1">
      <c r="A18" s="4" t="s">
        <v>90</v>
      </c>
      <c r="B18" s="63"/>
      <c r="C18" s="63"/>
      <c r="D18" s="3">
        <v>1677</v>
      </c>
      <c r="E18" s="3"/>
      <c r="F18" s="3">
        <v>1659</v>
      </c>
      <c r="G18" s="3"/>
      <c r="H18" s="3">
        <v>2</v>
      </c>
      <c r="I18" s="70"/>
      <c r="J18" s="3">
        <v>3</v>
      </c>
    </row>
    <row r="19" spans="1:15" ht="20.100000000000001" customHeight="1">
      <c r="A19" s="4" t="s">
        <v>91</v>
      </c>
      <c r="B19" s="137" t="s">
        <v>222</v>
      </c>
      <c r="C19" s="63"/>
      <c r="D19" s="3">
        <v>24156</v>
      </c>
      <c r="E19" s="3"/>
      <c r="F19" s="3">
        <v>34789</v>
      </c>
      <c r="G19" s="3"/>
      <c r="H19" s="3">
        <v>16249</v>
      </c>
      <c r="I19" s="3"/>
      <c r="J19" s="3">
        <v>25160</v>
      </c>
    </row>
    <row r="20" spans="1:15" ht="20.100000000000001" customHeight="1">
      <c r="A20" s="4" t="s">
        <v>54</v>
      </c>
      <c r="B20" s="63"/>
      <c r="C20" s="63"/>
      <c r="D20" s="3">
        <v>1314</v>
      </c>
      <c r="E20" s="3"/>
      <c r="F20" s="3">
        <v>1462</v>
      </c>
      <c r="G20" s="3"/>
      <c r="H20" s="3">
        <v>1314</v>
      </c>
      <c r="I20" s="3"/>
      <c r="J20" s="3">
        <v>15860</v>
      </c>
    </row>
    <row r="21" spans="1:15" ht="20.100000000000001" customHeight="1">
      <c r="A21" s="2" t="s">
        <v>56</v>
      </c>
      <c r="B21" s="63"/>
      <c r="C21" s="63"/>
      <c r="D21" s="69">
        <f>SUM(D17:D20)</f>
        <v>144399</v>
      </c>
      <c r="E21" s="13"/>
      <c r="F21" s="69">
        <f>SUM(F17:F20)</f>
        <v>179268</v>
      </c>
      <c r="G21" s="13"/>
      <c r="H21" s="69">
        <f>SUM(H17:H20)</f>
        <v>25998</v>
      </c>
      <c r="I21" s="13"/>
      <c r="J21" s="69">
        <f>SUM(J17:J20)</f>
        <v>66105</v>
      </c>
    </row>
    <row r="22" spans="1:15" ht="20.100000000000001" customHeight="1">
      <c r="A22" s="2" t="s">
        <v>205</v>
      </c>
      <c r="B22" s="63"/>
      <c r="C22" s="63"/>
      <c r="D22" s="71">
        <f>+D14-D21</f>
        <v>-12153</v>
      </c>
      <c r="E22" s="13"/>
      <c r="F22" s="71">
        <f>+F14-F21</f>
        <v>-13290</v>
      </c>
      <c r="G22" s="13"/>
      <c r="H22" s="71">
        <f>+H14-H21</f>
        <v>-10870</v>
      </c>
      <c r="I22" s="13"/>
      <c r="J22" s="71">
        <f>+J14-J21</f>
        <v>-33855</v>
      </c>
    </row>
    <row r="23" spans="1:15" ht="20.100000000000001" customHeight="1">
      <c r="A23" s="4" t="s">
        <v>223</v>
      </c>
      <c r="B23" s="63">
        <v>7</v>
      </c>
      <c r="C23" s="63"/>
      <c r="D23" s="3">
        <v>299</v>
      </c>
      <c r="E23" s="3"/>
      <c r="F23" s="3">
        <v>485</v>
      </c>
      <c r="G23" s="3"/>
      <c r="H23" s="3">
        <v>4783</v>
      </c>
      <c r="I23" s="3"/>
      <c r="J23" s="3">
        <v>4561</v>
      </c>
    </row>
    <row r="24" spans="1:15" ht="20.100000000000001" customHeight="1">
      <c r="A24" s="4" t="s">
        <v>55</v>
      </c>
      <c r="B24" s="63">
        <v>7</v>
      </c>
      <c r="C24" s="63"/>
      <c r="D24" s="3">
        <v>3361</v>
      </c>
      <c r="E24" s="12"/>
      <c r="F24" s="3">
        <v>5435</v>
      </c>
      <c r="G24" s="12"/>
      <c r="H24" s="3">
        <v>211</v>
      </c>
      <c r="I24" s="12"/>
      <c r="J24" s="3">
        <v>325</v>
      </c>
    </row>
    <row r="25" spans="1:15" ht="20.100000000000001" customHeight="1">
      <c r="A25" s="4" t="s">
        <v>228</v>
      </c>
      <c r="B25" s="137" t="s">
        <v>224</v>
      </c>
      <c r="C25" s="63"/>
      <c r="D25" s="3">
        <v>-8081</v>
      </c>
      <c r="E25" s="3"/>
      <c r="F25" s="3">
        <v>-2957</v>
      </c>
      <c r="G25" s="3"/>
      <c r="H25" s="3">
        <v>-723</v>
      </c>
      <c r="I25" s="3"/>
      <c r="J25" s="3">
        <v>-11673</v>
      </c>
    </row>
    <row r="26" spans="1:15" ht="20.100000000000001" customHeight="1">
      <c r="A26" s="4" t="s">
        <v>229</v>
      </c>
      <c r="B26" s="122" t="s">
        <v>206</v>
      </c>
      <c r="C26" s="122"/>
      <c r="D26" s="3">
        <v>-1658</v>
      </c>
      <c r="E26" s="12"/>
      <c r="F26" s="3">
        <v>-764</v>
      </c>
      <c r="G26" s="12"/>
      <c r="H26" s="3">
        <v>18291</v>
      </c>
      <c r="I26" s="12"/>
      <c r="J26" s="3">
        <v>64350</v>
      </c>
    </row>
    <row r="27" spans="1:15" ht="20.100000000000001" customHeight="1">
      <c r="A27" s="127" t="s">
        <v>230</v>
      </c>
      <c r="B27" s="128"/>
      <c r="C27" s="63"/>
      <c r="D27" s="71">
        <f>+D22+D23-D24-D26-D25</f>
        <v>-5476</v>
      </c>
      <c r="E27" s="13"/>
      <c r="F27" s="71">
        <f>+F22+F23-F24-F26-F25</f>
        <v>-14519</v>
      </c>
      <c r="G27" s="13"/>
      <c r="H27" s="71">
        <f>+H22+H23-H24-H26-H25</f>
        <v>-23866</v>
      </c>
      <c r="I27" s="13"/>
      <c r="J27" s="71">
        <f>+J22+J23-J24-J26-J25</f>
        <v>-82296</v>
      </c>
    </row>
    <row r="28" spans="1:15" ht="20.100000000000001" customHeight="1">
      <c r="A28" s="129" t="s">
        <v>231</v>
      </c>
      <c r="B28" s="128"/>
      <c r="C28" s="122"/>
      <c r="D28" s="13">
        <v>0</v>
      </c>
      <c r="E28" s="13"/>
      <c r="F28" s="13">
        <v>0</v>
      </c>
      <c r="G28" s="13"/>
      <c r="H28" s="13">
        <v>0</v>
      </c>
      <c r="I28" s="13"/>
      <c r="J28" s="13">
        <v>0</v>
      </c>
    </row>
    <row r="29" spans="1:15" ht="20.100000000000001" customHeight="1" thickBot="1">
      <c r="A29" s="2" t="s">
        <v>159</v>
      </c>
      <c r="B29" s="63"/>
      <c r="C29" s="63"/>
      <c r="D29" s="72">
        <f>+D27+D28</f>
        <v>-5476</v>
      </c>
      <c r="E29" s="13"/>
      <c r="F29" s="72">
        <f>+F27+F28</f>
        <v>-14519</v>
      </c>
      <c r="G29" s="13"/>
      <c r="H29" s="72">
        <f>+H27+H28</f>
        <v>-23866</v>
      </c>
      <c r="I29" s="13"/>
      <c r="J29" s="72">
        <f>+J27+J28</f>
        <v>-82296</v>
      </c>
    </row>
    <row r="30" spans="1:15" ht="20.100000000000001" customHeight="1" thickTop="1">
      <c r="A30" s="2"/>
      <c r="B30" s="122"/>
      <c r="C30" s="122"/>
      <c r="D30" s="13"/>
      <c r="E30" s="13"/>
      <c r="F30" s="13"/>
      <c r="G30" s="13"/>
      <c r="H30" s="13"/>
      <c r="I30" s="13"/>
      <c r="J30" s="13"/>
    </row>
    <row r="31" spans="1:15" ht="20.100000000000001" customHeight="1">
      <c r="A31" s="2" t="s">
        <v>57</v>
      </c>
      <c r="B31" s="63"/>
      <c r="C31" s="63"/>
      <c r="D31" s="13"/>
      <c r="E31" s="13"/>
      <c r="F31" s="13"/>
      <c r="G31" s="13"/>
      <c r="H31" s="13"/>
      <c r="I31" s="13"/>
      <c r="J31" s="13"/>
      <c r="O31" s="21" t="s">
        <v>93</v>
      </c>
    </row>
    <row r="32" spans="1:15" ht="20.100000000000001" customHeight="1">
      <c r="A32" s="2" t="s">
        <v>184</v>
      </c>
      <c r="B32" s="102"/>
      <c r="C32" s="102"/>
      <c r="D32" s="102"/>
      <c r="E32" s="102"/>
      <c r="F32" s="102"/>
      <c r="G32" s="102"/>
      <c r="H32" s="102"/>
      <c r="I32" s="102"/>
      <c r="J32" s="102"/>
    </row>
    <row r="33" spans="1:10" ht="20.100000000000001" customHeight="1">
      <c r="A33" s="2" t="s">
        <v>95</v>
      </c>
      <c r="B33" s="63"/>
      <c r="C33" s="63"/>
      <c r="D33" s="12"/>
      <c r="E33" s="12"/>
      <c r="F33" s="12"/>
      <c r="G33" s="12"/>
      <c r="H33" s="12"/>
      <c r="I33" s="12"/>
      <c r="J33" s="12"/>
    </row>
    <row r="34" spans="1:10" ht="20.100000000000001" customHeight="1">
      <c r="A34" s="4" t="s">
        <v>232</v>
      </c>
    </row>
    <row r="35" spans="1:10" ht="20.100000000000001" customHeight="1">
      <c r="A35" s="4" t="s">
        <v>233</v>
      </c>
      <c r="B35" s="63">
        <v>11</v>
      </c>
      <c r="C35" s="63"/>
      <c r="D35" s="9">
        <v>-533</v>
      </c>
      <c r="E35" s="12"/>
      <c r="F35" s="9">
        <v>270</v>
      </c>
      <c r="G35" s="12"/>
      <c r="H35" s="9">
        <v>-533</v>
      </c>
      <c r="I35" s="12"/>
      <c r="J35" s="9">
        <v>270</v>
      </c>
    </row>
    <row r="36" spans="1:10" ht="20.100000000000001" customHeight="1">
      <c r="A36" s="4" t="s">
        <v>96</v>
      </c>
      <c r="B36" s="63"/>
      <c r="C36" s="63"/>
      <c r="D36" s="12"/>
      <c r="E36" s="12"/>
      <c r="F36" s="12"/>
      <c r="G36" s="12"/>
      <c r="H36" s="12"/>
      <c r="I36" s="12"/>
      <c r="J36" s="12"/>
    </row>
    <row r="37" spans="1:10" ht="20.100000000000001" customHeight="1">
      <c r="A37" s="4" t="s">
        <v>118</v>
      </c>
      <c r="B37" s="63"/>
      <c r="C37" s="63"/>
      <c r="D37" s="9">
        <f>SUM(D35)</f>
        <v>-533</v>
      </c>
      <c r="E37" s="9"/>
      <c r="F37" s="9">
        <f>SUM(F35)</f>
        <v>270</v>
      </c>
      <c r="G37" s="9"/>
      <c r="H37" s="9">
        <f>SUM(H35)</f>
        <v>-533</v>
      </c>
      <c r="I37" s="9"/>
      <c r="J37" s="9">
        <f>SUM(J35)</f>
        <v>270</v>
      </c>
    </row>
    <row r="38" spans="1:10" ht="20.100000000000001" customHeight="1">
      <c r="A38" s="2" t="s">
        <v>234</v>
      </c>
      <c r="B38" s="63"/>
      <c r="C38" s="63"/>
      <c r="D38" s="74">
        <f>+D37</f>
        <v>-533</v>
      </c>
      <c r="E38" s="13"/>
      <c r="F38" s="74">
        <f>+F37</f>
        <v>270</v>
      </c>
      <c r="G38" s="13"/>
      <c r="H38" s="74">
        <f>+H37</f>
        <v>-533</v>
      </c>
      <c r="I38" s="13"/>
      <c r="J38" s="74">
        <f>+J37</f>
        <v>270</v>
      </c>
    </row>
    <row r="39" spans="1:10" ht="7.5" customHeight="1">
      <c r="A39" s="2"/>
      <c r="B39" s="63"/>
      <c r="C39" s="63"/>
      <c r="D39" s="13"/>
      <c r="E39" s="13"/>
      <c r="F39" s="13"/>
      <c r="G39" s="13"/>
      <c r="H39" s="13"/>
      <c r="I39" s="13"/>
      <c r="J39" s="13"/>
    </row>
    <row r="40" spans="1:10" ht="20.100000000000001" customHeight="1" thickBot="1">
      <c r="A40" s="2" t="s">
        <v>235</v>
      </c>
      <c r="B40" s="63"/>
      <c r="C40" s="63"/>
      <c r="D40" s="10">
        <f>SUM(D38+D27)</f>
        <v>-6009</v>
      </c>
      <c r="E40" s="13"/>
      <c r="F40" s="10">
        <f>SUM(F38+F27)</f>
        <v>-14249</v>
      </c>
      <c r="G40" s="13"/>
      <c r="H40" s="10">
        <f>SUM(H38+H27)</f>
        <v>-24399</v>
      </c>
      <c r="I40" s="13"/>
      <c r="J40" s="10">
        <f>SUM(J38+J27)</f>
        <v>-82026</v>
      </c>
    </row>
    <row r="41" spans="1:10" s="114" customFormat="1" ht="20.100000000000001" customHeight="1" thickTop="1">
      <c r="A41" s="108" t="s">
        <v>0</v>
      </c>
      <c r="B41" s="109"/>
      <c r="C41" s="109"/>
      <c r="D41" s="112"/>
      <c r="E41" s="109"/>
      <c r="F41" s="112"/>
      <c r="G41" s="113"/>
      <c r="H41" s="112"/>
      <c r="I41" s="113"/>
      <c r="J41" s="112"/>
    </row>
    <row r="42" spans="1:10" ht="20.100000000000001" customHeight="1">
      <c r="A42" s="2" t="s">
        <v>155</v>
      </c>
      <c r="B42" s="1"/>
      <c r="C42" s="1"/>
      <c r="D42" s="1"/>
      <c r="E42" s="1"/>
      <c r="F42" s="1"/>
      <c r="G42" s="1"/>
      <c r="H42" s="1"/>
      <c r="I42" s="1"/>
      <c r="J42" s="1"/>
    </row>
    <row r="43" spans="1:10" ht="20.100000000000001" customHeight="1">
      <c r="A43" s="2"/>
      <c r="B43" s="1"/>
      <c r="C43" s="1"/>
      <c r="D43" s="1"/>
      <c r="E43" s="1"/>
      <c r="F43" s="1"/>
      <c r="G43" s="1"/>
      <c r="H43" s="1"/>
      <c r="I43" s="1"/>
      <c r="J43" s="73"/>
    </row>
    <row r="44" spans="1:10" ht="20.100000000000001" customHeight="1">
      <c r="A44" s="4"/>
      <c r="B44" s="5"/>
      <c r="C44" s="5"/>
      <c r="D44" s="148" t="s">
        <v>43</v>
      </c>
      <c r="E44" s="148"/>
      <c r="F44" s="148"/>
      <c r="G44" s="1"/>
      <c r="H44" s="148" t="s">
        <v>44</v>
      </c>
      <c r="I44" s="148"/>
      <c r="J44" s="148"/>
    </row>
    <row r="45" spans="1:10" ht="20.100000000000001" customHeight="1">
      <c r="A45" s="4"/>
      <c r="B45" s="5"/>
      <c r="C45" s="5"/>
      <c r="D45" s="147" t="s">
        <v>45</v>
      </c>
      <c r="E45" s="147"/>
      <c r="F45" s="147"/>
      <c r="G45" s="62"/>
      <c r="H45" s="147" t="s">
        <v>46</v>
      </c>
      <c r="I45" s="147"/>
      <c r="J45" s="147"/>
    </row>
    <row r="46" spans="1:10" ht="20.100000000000001" customHeight="1">
      <c r="A46" s="4"/>
      <c r="B46" s="5"/>
      <c r="C46" s="5"/>
      <c r="D46" s="146" t="s">
        <v>156</v>
      </c>
      <c r="E46" s="146"/>
      <c r="F46" s="146"/>
      <c r="G46" s="62"/>
      <c r="H46" s="146" t="s">
        <v>156</v>
      </c>
      <c r="I46" s="146"/>
      <c r="J46" s="146"/>
    </row>
    <row r="47" spans="1:10" ht="20.100000000000001" customHeight="1">
      <c r="A47" s="4"/>
      <c r="B47" s="5"/>
      <c r="C47" s="5"/>
      <c r="D47" s="146" t="s">
        <v>157</v>
      </c>
      <c r="E47" s="146"/>
      <c r="F47" s="146"/>
      <c r="G47" s="62"/>
      <c r="H47" s="146" t="s">
        <v>157</v>
      </c>
      <c r="I47" s="146"/>
      <c r="J47" s="146"/>
    </row>
    <row r="48" spans="1:10" ht="20.100000000000001" customHeight="1">
      <c r="A48" s="4"/>
      <c r="B48" s="63" t="s">
        <v>5</v>
      </c>
      <c r="C48" s="63"/>
      <c r="D48" s="123">
        <v>2020</v>
      </c>
      <c r="E48" s="123"/>
      <c r="F48" s="123">
        <v>2019</v>
      </c>
      <c r="G48" s="123"/>
      <c r="H48" s="123">
        <v>2020</v>
      </c>
      <c r="I48" s="123"/>
      <c r="J48" s="123">
        <v>2019</v>
      </c>
    </row>
    <row r="49" spans="1:10" ht="20.100000000000001" customHeight="1">
      <c r="A49" s="4"/>
      <c r="B49" s="63"/>
      <c r="C49" s="63"/>
      <c r="D49" s="145" t="s">
        <v>151</v>
      </c>
      <c r="E49" s="145"/>
      <c r="F49" s="145"/>
      <c r="G49" s="145"/>
      <c r="H49" s="145"/>
      <c r="I49" s="145"/>
      <c r="J49" s="145"/>
    </row>
    <row r="50" spans="1:10" ht="20.100000000000001" customHeight="1">
      <c r="A50" s="2"/>
      <c r="B50" s="102"/>
      <c r="C50" s="102"/>
      <c r="D50" s="13"/>
      <c r="E50" s="13"/>
      <c r="F50" s="13"/>
      <c r="G50" s="13"/>
      <c r="H50" s="13"/>
      <c r="I50" s="13"/>
      <c r="J50" s="13"/>
    </row>
    <row r="51" spans="1:10" ht="20.100000000000001" customHeight="1">
      <c r="A51" s="2" t="s">
        <v>191</v>
      </c>
      <c r="B51" s="6"/>
      <c r="C51" s="6"/>
      <c r="D51" s="7"/>
      <c r="E51" s="8"/>
      <c r="F51" s="7"/>
      <c r="G51" s="8"/>
      <c r="H51" s="7"/>
      <c r="I51" s="8"/>
      <c r="J51" s="7"/>
    </row>
    <row r="52" spans="1:10" ht="20.100000000000001" customHeight="1">
      <c r="A52" s="4" t="s">
        <v>119</v>
      </c>
      <c r="B52" s="6"/>
      <c r="C52" s="6"/>
      <c r="D52" s="3">
        <f>D54-D53</f>
        <v>-5476</v>
      </c>
      <c r="E52" s="3"/>
      <c r="F52" s="3">
        <v>-14519</v>
      </c>
      <c r="G52" s="3"/>
      <c r="H52" s="3">
        <f>H54-H53</f>
        <v>-23866</v>
      </c>
      <c r="I52" s="3"/>
      <c r="J52" s="3">
        <v>-82296</v>
      </c>
    </row>
    <row r="53" spans="1:10" ht="20.100000000000001" customHeight="1">
      <c r="A53" s="4" t="s">
        <v>58</v>
      </c>
      <c r="B53" s="63"/>
      <c r="C53" s="63"/>
      <c r="D53" s="9">
        <v>0</v>
      </c>
      <c r="E53" s="3"/>
      <c r="F53" s="9">
        <v>0</v>
      </c>
      <c r="G53" s="3"/>
      <c r="H53" s="9">
        <v>0</v>
      </c>
      <c r="I53" s="3"/>
      <c r="J53" s="9">
        <v>0</v>
      </c>
    </row>
    <row r="54" spans="1:10" ht="20.100000000000001" customHeight="1" thickBot="1">
      <c r="A54" s="2" t="s">
        <v>159</v>
      </c>
      <c r="B54" s="63"/>
      <c r="C54" s="63"/>
      <c r="D54" s="10">
        <f>+D27</f>
        <v>-5476</v>
      </c>
      <c r="E54" s="11"/>
      <c r="F54" s="10">
        <f>+F27</f>
        <v>-14519</v>
      </c>
      <c r="G54" s="11"/>
      <c r="H54" s="10">
        <f>+H27</f>
        <v>-23866</v>
      </c>
      <c r="I54" s="11"/>
      <c r="J54" s="10">
        <f>+J27</f>
        <v>-82296</v>
      </c>
    </row>
    <row r="55" spans="1:10" ht="20.100000000000001" customHeight="1" thickTop="1">
      <c r="A55" s="2"/>
      <c r="B55" s="63"/>
      <c r="C55" s="63"/>
      <c r="D55" s="12"/>
      <c r="E55" s="3"/>
      <c r="F55" s="12"/>
      <c r="G55" s="3"/>
      <c r="H55" s="12"/>
      <c r="I55" s="3"/>
      <c r="J55" s="12"/>
    </row>
    <row r="56" spans="1:10" ht="20.100000000000001" customHeight="1">
      <c r="A56" s="2" t="s">
        <v>192</v>
      </c>
      <c r="B56" s="6"/>
      <c r="C56" s="6"/>
      <c r="D56" s="7"/>
      <c r="E56" s="8"/>
      <c r="F56" s="7"/>
      <c r="G56" s="8"/>
      <c r="H56" s="7"/>
      <c r="I56" s="8"/>
      <c r="J56" s="7"/>
    </row>
    <row r="57" spans="1:10" ht="20.100000000000001" customHeight="1">
      <c r="A57" s="4" t="s">
        <v>119</v>
      </c>
      <c r="B57" s="6"/>
      <c r="C57" s="6"/>
      <c r="D57" s="3">
        <f>D59-D58</f>
        <v>-6009</v>
      </c>
      <c r="E57" s="3"/>
      <c r="F57" s="3">
        <v>-14249</v>
      </c>
      <c r="G57" s="3"/>
      <c r="H57" s="3">
        <f>H59-H58</f>
        <v>-24399</v>
      </c>
      <c r="I57" s="3"/>
      <c r="J57" s="3">
        <v>-82026</v>
      </c>
    </row>
    <row r="58" spans="1:10" ht="20.100000000000001" customHeight="1">
      <c r="A58" s="4" t="s">
        <v>58</v>
      </c>
      <c r="B58" s="63"/>
      <c r="C58" s="63"/>
      <c r="D58" s="9">
        <v>0</v>
      </c>
      <c r="E58" s="3"/>
      <c r="F58" s="9">
        <v>0</v>
      </c>
      <c r="G58" s="3"/>
      <c r="H58" s="9">
        <v>0</v>
      </c>
      <c r="I58" s="3"/>
      <c r="J58" s="9">
        <v>0</v>
      </c>
    </row>
    <row r="59" spans="1:10" ht="20.100000000000001" customHeight="1" thickBot="1">
      <c r="A59" s="2" t="s">
        <v>193</v>
      </c>
      <c r="B59" s="63"/>
      <c r="C59" s="63"/>
      <c r="D59" s="10">
        <f>+D40</f>
        <v>-6009</v>
      </c>
      <c r="E59" s="11"/>
      <c r="F59" s="10">
        <f>+F40</f>
        <v>-14249</v>
      </c>
      <c r="G59" s="11"/>
      <c r="H59" s="10">
        <f>+H40</f>
        <v>-24399</v>
      </c>
      <c r="I59" s="11"/>
      <c r="J59" s="10">
        <f>+J40</f>
        <v>-82026</v>
      </c>
    </row>
    <row r="60" spans="1:10" ht="20.100000000000001" customHeight="1" thickTop="1">
      <c r="A60" s="2"/>
      <c r="B60" s="63"/>
      <c r="C60" s="63"/>
      <c r="D60" s="13"/>
      <c r="E60" s="11"/>
      <c r="F60" s="13"/>
      <c r="G60" s="11"/>
      <c r="H60" s="13"/>
      <c r="I60" s="11"/>
      <c r="J60" s="13"/>
    </row>
    <row r="61" spans="1:10" ht="20.100000000000001" customHeight="1">
      <c r="A61" s="2" t="s">
        <v>170</v>
      </c>
      <c r="B61" s="63"/>
      <c r="C61" s="63"/>
      <c r="D61" s="14"/>
      <c r="E61" s="8"/>
      <c r="F61" s="7"/>
      <c r="G61" s="8"/>
      <c r="H61" s="7"/>
      <c r="I61" s="8"/>
      <c r="J61" s="7"/>
    </row>
    <row r="62" spans="1:10" ht="20.100000000000001" customHeight="1" thickBot="1">
      <c r="A62" s="4" t="s">
        <v>59</v>
      </c>
      <c r="B62" s="63">
        <v>34</v>
      </c>
      <c r="C62" s="63"/>
      <c r="D62" s="130">
        <v>-2.0000000000000002E-5</v>
      </c>
      <c r="E62" s="15"/>
      <c r="F62" s="138">
        <v>-6.0000000000000002E-5</v>
      </c>
      <c r="G62" s="15"/>
      <c r="H62" s="131">
        <v>-9.0000000000000006E-5</v>
      </c>
      <c r="I62" s="15"/>
      <c r="J62" s="138">
        <v>-3.3E-4</v>
      </c>
    </row>
    <row r="63" spans="1:10" ht="15.75" thickTop="1">
      <c r="A63" s="4"/>
      <c r="B63" s="1"/>
      <c r="C63" s="1"/>
      <c r="D63" s="1"/>
      <c r="E63" s="1"/>
      <c r="F63" s="1"/>
      <c r="G63" s="1"/>
      <c r="H63" s="1"/>
      <c r="I63" s="1"/>
      <c r="J63" s="1"/>
    </row>
  </sheetData>
  <sheetProtection password="F7ED" sheet="1" objects="1" scenarios="1"/>
  <mergeCells count="18">
    <mergeCell ref="D4:F4"/>
    <mergeCell ref="H4:J4"/>
    <mergeCell ref="D5:F5"/>
    <mergeCell ref="H5:J5"/>
    <mergeCell ref="D44:F44"/>
    <mergeCell ref="H44:J44"/>
    <mergeCell ref="D6:F6"/>
    <mergeCell ref="H6:J6"/>
    <mergeCell ref="D7:F7"/>
    <mergeCell ref="H7:J7"/>
    <mergeCell ref="D9:J9"/>
    <mergeCell ref="D47:F47"/>
    <mergeCell ref="H47:J47"/>
    <mergeCell ref="D49:J49"/>
    <mergeCell ref="D45:F45"/>
    <mergeCell ref="H45:J45"/>
    <mergeCell ref="D46:F46"/>
    <mergeCell ref="H46:J46"/>
  </mergeCells>
  <pageMargins left="0.6692913385826772" right="0.19685039370078741" top="0.51181102362204722" bottom="0.39370078740157483" header="0.31496062992125984" footer="0.31496062992125984"/>
  <pageSetup paperSize="9" scale="87" firstPageNumber="6" orientation="portrait" useFirstPageNumber="1" r:id="rId1"/>
  <headerFooter>
    <oddFooter>&amp;L&amp;"Times New Roman,Regular"The accompanying notes are an integral part of these financial statements.&amp;R&amp;"Times New Roman,Regular"&amp;P</oddFooter>
  </headerFooter>
  <rowBreaks count="1" manualBreakCount="1">
    <brk id="40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</sheetPr>
  <dimension ref="A1:W39"/>
  <sheetViews>
    <sheetView view="pageBreakPreview" topLeftCell="A13" zoomScale="80" zoomScaleNormal="80" zoomScaleSheetLayoutView="80" workbookViewId="0">
      <selection activeCell="W9" sqref="W9"/>
    </sheetView>
  </sheetViews>
  <sheetFormatPr defaultColWidth="9" defaultRowHeight="15"/>
  <cols>
    <col min="1" max="1" width="2.625" style="17" customWidth="1"/>
    <col min="2" max="2" width="38.875" style="17" customWidth="1"/>
    <col min="3" max="3" width="6.25" style="17" customWidth="1"/>
    <col min="4" max="4" width="1.625" style="17" customWidth="1"/>
    <col min="5" max="5" width="14.375" style="17" customWidth="1"/>
    <col min="6" max="6" width="1.125" style="17" customWidth="1"/>
    <col min="7" max="7" width="12.75" style="17" bestFit="1" customWidth="1"/>
    <col min="8" max="8" width="1.125" style="17" customWidth="1"/>
    <col min="9" max="9" width="13.625" style="17" customWidth="1"/>
    <col min="10" max="10" width="1.125" style="17" customWidth="1"/>
    <col min="11" max="11" width="12" style="17" customWidth="1"/>
    <col min="12" max="12" width="1.125" style="17" customWidth="1"/>
    <col min="13" max="13" width="12" style="17" bestFit="1" customWidth="1"/>
    <col min="14" max="14" width="1.125" style="17" customWidth="1"/>
    <col min="15" max="15" width="12.375" style="17" customWidth="1"/>
    <col min="16" max="16" width="1.125" style="17" customWidth="1"/>
    <col min="17" max="17" width="15.875" style="17" customWidth="1"/>
    <col min="18" max="18" width="1.125" style="17" customWidth="1"/>
    <col min="19" max="19" width="12.625" style="17" customWidth="1"/>
    <col min="20" max="20" width="1.125" style="17" customWidth="1"/>
    <col min="21" max="21" width="12.375" style="17" customWidth="1"/>
    <col min="22" max="22" width="1.125" style="17" customWidth="1"/>
    <col min="23" max="23" width="16.125" style="17" bestFit="1" customWidth="1"/>
    <col min="24" max="16384" width="9" style="17"/>
  </cols>
  <sheetData>
    <row r="1" spans="1:23" ht="18" customHeight="1">
      <c r="A1" s="2" t="s">
        <v>0</v>
      </c>
      <c r="B1" s="2"/>
      <c r="C1" s="22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2"/>
    </row>
    <row r="2" spans="1:23" ht="18" customHeight="1">
      <c r="A2" s="2" t="s">
        <v>160</v>
      </c>
      <c r="B2" s="2"/>
      <c r="C2" s="22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2"/>
    </row>
    <row r="3" spans="1:23" ht="18" customHeight="1">
      <c r="A3" s="2"/>
      <c r="B3" s="2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2"/>
    </row>
    <row r="4" spans="1:23" ht="18" customHeight="1">
      <c r="A4" s="2"/>
      <c r="B4" s="2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3" ht="18" customHeight="1">
      <c r="A5" s="18"/>
      <c r="B5" s="18"/>
      <c r="C5" s="22"/>
      <c r="D5" s="23"/>
      <c r="E5" s="147" t="s">
        <v>2</v>
      </c>
      <c r="F5" s="147"/>
      <c r="G5" s="147"/>
      <c r="H5" s="147"/>
      <c r="I5" s="147"/>
      <c r="J5" s="147"/>
      <c r="K5" s="147"/>
      <c r="L5" s="147"/>
      <c r="M5" s="147"/>
      <c r="N5" s="147"/>
      <c r="O5" s="147"/>
      <c r="P5" s="147"/>
      <c r="Q5" s="147"/>
      <c r="R5" s="147"/>
      <c r="S5" s="147"/>
      <c r="T5" s="147"/>
      <c r="U5" s="147"/>
      <c r="V5" s="147"/>
      <c r="W5" s="147"/>
    </row>
    <row r="6" spans="1:23" ht="18" customHeight="1">
      <c r="A6" s="18"/>
      <c r="B6" s="18"/>
      <c r="C6" s="22"/>
      <c r="D6" s="23"/>
      <c r="E6" s="23"/>
      <c r="F6" s="23"/>
      <c r="G6" s="23"/>
      <c r="H6" s="23"/>
      <c r="I6" s="28" t="s">
        <v>138</v>
      </c>
      <c r="J6" s="29"/>
      <c r="K6" s="30" t="s">
        <v>121</v>
      </c>
      <c r="L6" s="29"/>
      <c r="M6" s="21"/>
      <c r="N6" s="21"/>
      <c r="O6" s="21"/>
      <c r="P6" s="29"/>
      <c r="Q6" s="65" t="s">
        <v>143</v>
      </c>
      <c r="R6" s="29"/>
      <c r="S6" s="21"/>
      <c r="T6" s="29"/>
      <c r="U6" s="29"/>
      <c r="V6" s="29"/>
      <c r="W6" s="29"/>
    </row>
    <row r="7" spans="1:23" ht="18" customHeight="1">
      <c r="A7" s="18"/>
      <c r="B7" s="18"/>
      <c r="C7" s="21"/>
      <c r="D7" s="21"/>
      <c r="E7" s="21"/>
      <c r="F7" s="31"/>
      <c r="G7" s="21"/>
      <c r="H7" s="31"/>
      <c r="I7" s="30" t="s">
        <v>139</v>
      </c>
      <c r="J7" s="30"/>
      <c r="K7" s="28" t="s">
        <v>122</v>
      </c>
      <c r="L7" s="30"/>
      <c r="M7" s="149" t="s">
        <v>60</v>
      </c>
      <c r="N7" s="149"/>
      <c r="O7" s="149"/>
      <c r="P7" s="31"/>
      <c r="Q7" s="65" t="s">
        <v>144</v>
      </c>
      <c r="R7" s="30"/>
      <c r="S7" s="30" t="s">
        <v>63</v>
      </c>
      <c r="T7" s="21"/>
      <c r="U7" s="21"/>
      <c r="V7" s="21"/>
      <c r="W7" s="21"/>
    </row>
    <row r="8" spans="1:23" ht="18" customHeight="1">
      <c r="A8" s="18"/>
      <c r="B8" s="18"/>
      <c r="C8" s="32"/>
      <c r="D8" s="63"/>
      <c r="E8" s="33" t="s">
        <v>61</v>
      </c>
      <c r="F8" s="34"/>
      <c r="G8" s="30" t="s">
        <v>123</v>
      </c>
      <c r="H8" s="28"/>
      <c r="I8" s="30" t="s">
        <v>140</v>
      </c>
      <c r="J8" s="28"/>
      <c r="K8" s="28" t="s">
        <v>141</v>
      </c>
      <c r="L8" s="28"/>
      <c r="M8" s="28"/>
      <c r="N8" s="28"/>
      <c r="O8" s="21"/>
      <c r="P8" s="34"/>
      <c r="Q8" s="35" t="s">
        <v>104</v>
      </c>
      <c r="R8" s="28"/>
      <c r="S8" s="30" t="s">
        <v>102</v>
      </c>
      <c r="T8" s="30"/>
      <c r="U8" s="23"/>
      <c r="V8" s="31"/>
      <c r="W8" s="5"/>
    </row>
    <row r="9" spans="1:23" ht="18" customHeight="1">
      <c r="A9" s="18"/>
      <c r="B9" s="18"/>
      <c r="C9" s="32"/>
      <c r="D9" s="63"/>
      <c r="E9" s="36" t="s">
        <v>120</v>
      </c>
      <c r="F9" s="31"/>
      <c r="G9" s="28" t="s">
        <v>172</v>
      </c>
      <c r="H9" s="30"/>
      <c r="I9" s="30" t="s">
        <v>68</v>
      </c>
      <c r="J9" s="30"/>
      <c r="K9" s="30" t="s">
        <v>142</v>
      </c>
      <c r="L9" s="30"/>
      <c r="M9" s="21"/>
      <c r="N9" s="30"/>
      <c r="O9" s="28" t="s">
        <v>146</v>
      </c>
      <c r="P9" s="31"/>
      <c r="Q9" s="30" t="s">
        <v>99</v>
      </c>
      <c r="R9" s="30"/>
      <c r="S9" s="30" t="s">
        <v>124</v>
      </c>
      <c r="T9" s="28"/>
      <c r="U9" s="65" t="s">
        <v>65</v>
      </c>
      <c r="V9" s="34"/>
      <c r="W9" s="107" t="s">
        <v>103</v>
      </c>
    </row>
    <row r="10" spans="1:23" ht="18" customHeight="1">
      <c r="A10" s="18"/>
      <c r="B10" s="18"/>
      <c r="C10" s="37" t="s">
        <v>5</v>
      </c>
      <c r="D10" s="63"/>
      <c r="E10" s="33" t="s">
        <v>66</v>
      </c>
      <c r="F10" s="31"/>
      <c r="G10" s="30" t="s">
        <v>171</v>
      </c>
      <c r="H10" s="30"/>
      <c r="I10" s="30" t="s">
        <v>67</v>
      </c>
      <c r="J10" s="30"/>
      <c r="K10" s="30" t="s">
        <v>194</v>
      </c>
      <c r="L10" s="30"/>
      <c r="M10" s="65" t="s">
        <v>69</v>
      </c>
      <c r="N10" s="30"/>
      <c r="O10" s="30" t="s">
        <v>101</v>
      </c>
      <c r="P10" s="31"/>
      <c r="Q10" s="28" t="s">
        <v>100</v>
      </c>
      <c r="R10" s="30"/>
      <c r="S10" s="28" t="s">
        <v>125</v>
      </c>
      <c r="T10" s="30"/>
      <c r="U10" s="65" t="s">
        <v>70</v>
      </c>
      <c r="V10" s="31"/>
      <c r="W10" s="106" t="s">
        <v>104</v>
      </c>
    </row>
    <row r="11" spans="1:23" ht="18" customHeight="1">
      <c r="A11" s="18"/>
      <c r="B11" s="18"/>
      <c r="C11" s="37"/>
      <c r="D11" s="105"/>
      <c r="E11" s="150" t="s">
        <v>151</v>
      </c>
      <c r="F11" s="150"/>
      <c r="G11" s="150"/>
      <c r="H11" s="150"/>
      <c r="I11" s="150"/>
      <c r="J11" s="150"/>
      <c r="K11" s="150"/>
      <c r="L11" s="150"/>
      <c r="M11" s="150"/>
      <c r="N11" s="150"/>
      <c r="O11" s="150"/>
      <c r="P11" s="150"/>
      <c r="Q11" s="150"/>
      <c r="R11" s="150"/>
      <c r="S11" s="150"/>
      <c r="T11" s="150"/>
      <c r="U11" s="150"/>
      <c r="V11" s="150"/>
      <c r="W11" s="150"/>
    </row>
    <row r="12" spans="1:23" s="21" customFormat="1" ht="18" customHeight="1">
      <c r="A12" s="2" t="s">
        <v>161</v>
      </c>
      <c r="B12" s="2"/>
      <c r="C12" s="6"/>
      <c r="D12" s="124"/>
      <c r="E12" s="25"/>
      <c r="F12" s="26"/>
      <c r="G12" s="25"/>
      <c r="H12" s="25"/>
      <c r="I12" s="25"/>
      <c r="J12" s="27"/>
      <c r="K12" s="27"/>
      <c r="L12" s="27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</row>
    <row r="13" spans="1:23" s="21" customFormat="1" ht="18" customHeight="1">
      <c r="A13" s="2"/>
      <c r="B13" s="2"/>
      <c r="C13" s="6"/>
      <c r="D13" s="124"/>
      <c r="E13" s="25"/>
      <c r="F13" s="26"/>
      <c r="G13" s="25"/>
      <c r="H13" s="25"/>
      <c r="I13" s="25"/>
      <c r="J13" s="27"/>
      <c r="K13" s="27"/>
      <c r="L13" s="27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</row>
    <row r="14" spans="1:23" s="21" customFormat="1" ht="18" customHeight="1">
      <c r="A14" s="2" t="s">
        <v>163</v>
      </c>
      <c r="B14" s="2"/>
      <c r="C14" s="19"/>
      <c r="D14" s="20"/>
      <c r="E14" s="38">
        <v>2493358</v>
      </c>
      <c r="F14" s="39"/>
      <c r="G14" s="38">
        <v>1421843</v>
      </c>
      <c r="H14" s="38"/>
      <c r="I14" s="38">
        <v>464905</v>
      </c>
      <c r="J14" s="39"/>
      <c r="K14" s="39">
        <v>-369648</v>
      </c>
      <c r="L14" s="39"/>
      <c r="M14" s="38">
        <v>2096</v>
      </c>
      <c r="N14" s="39"/>
      <c r="O14" s="38">
        <v>-2870718</v>
      </c>
      <c r="P14" s="39"/>
      <c r="Q14" s="38">
        <v>1211</v>
      </c>
      <c r="R14" s="38"/>
      <c r="S14" s="38">
        <f>SUM(E14:Q14)</f>
        <v>1143047</v>
      </c>
      <c r="T14" s="38"/>
      <c r="U14" s="38">
        <v>0</v>
      </c>
      <c r="V14" s="39"/>
      <c r="W14" s="38">
        <f>SUM(S14:U14)</f>
        <v>1143047</v>
      </c>
    </row>
    <row r="15" spans="1:23" s="21" customFormat="1" ht="18" customHeight="1">
      <c r="A15" s="2" t="s">
        <v>158</v>
      </c>
      <c r="B15" s="4"/>
      <c r="C15" s="122"/>
      <c r="D15" s="22"/>
      <c r="E15" s="40"/>
      <c r="F15" s="41"/>
      <c r="G15" s="40"/>
      <c r="H15" s="26"/>
      <c r="I15" s="40"/>
      <c r="J15" s="26"/>
      <c r="K15" s="26"/>
      <c r="L15" s="26"/>
      <c r="M15" s="41"/>
      <c r="N15" s="26"/>
      <c r="O15" s="41"/>
      <c r="P15" s="26"/>
      <c r="Q15" s="41"/>
      <c r="R15" s="41"/>
      <c r="S15" s="41"/>
      <c r="T15" s="41"/>
      <c r="U15" s="41"/>
      <c r="V15" s="26"/>
      <c r="W15" s="42"/>
    </row>
    <row r="16" spans="1:23" s="21" customFormat="1" ht="18" customHeight="1">
      <c r="A16" s="2"/>
      <c r="B16" s="4" t="s">
        <v>173</v>
      </c>
      <c r="C16" s="122"/>
      <c r="D16" s="22"/>
      <c r="E16" s="40">
        <v>0</v>
      </c>
      <c r="F16" s="41"/>
      <c r="G16" s="40">
        <v>0</v>
      </c>
      <c r="H16" s="41"/>
      <c r="I16" s="40">
        <v>0</v>
      </c>
      <c r="J16" s="26"/>
      <c r="K16" s="40">
        <v>0</v>
      </c>
      <c r="L16" s="26"/>
      <c r="M16" s="43">
        <v>0</v>
      </c>
      <c r="N16" s="44"/>
      <c r="O16" s="44">
        <v>-14519</v>
      </c>
      <c r="P16" s="26"/>
      <c r="Q16" s="26">
        <v>0</v>
      </c>
      <c r="R16" s="26"/>
      <c r="S16" s="26">
        <f t="shared" ref="S16:S18" si="0">SUM(E16:Q16)</f>
        <v>-14519</v>
      </c>
      <c r="T16" s="26"/>
      <c r="U16" s="26">
        <v>0</v>
      </c>
      <c r="V16" s="26"/>
      <c r="W16" s="26">
        <f t="shared" ref="W16:W18" si="1">SUM(S16:U16)</f>
        <v>-14519</v>
      </c>
    </row>
    <row r="17" spans="1:23" s="21" customFormat="1" ht="18" customHeight="1">
      <c r="A17" s="2"/>
      <c r="B17" s="4" t="s">
        <v>57</v>
      </c>
      <c r="C17" s="122">
        <v>11</v>
      </c>
      <c r="D17" s="22"/>
      <c r="E17" s="40">
        <v>0</v>
      </c>
      <c r="F17" s="41"/>
      <c r="G17" s="40">
        <v>0</v>
      </c>
      <c r="H17" s="41"/>
      <c r="I17" s="40">
        <v>0</v>
      </c>
      <c r="J17" s="26"/>
      <c r="K17" s="40">
        <v>0</v>
      </c>
      <c r="L17" s="26"/>
      <c r="M17" s="43">
        <v>0</v>
      </c>
      <c r="N17" s="44"/>
      <c r="O17" s="44">
        <v>0</v>
      </c>
      <c r="P17" s="26"/>
      <c r="Q17" s="26">
        <v>270</v>
      </c>
      <c r="R17" s="26"/>
      <c r="S17" s="44">
        <f t="shared" si="0"/>
        <v>270</v>
      </c>
      <c r="T17" s="26"/>
      <c r="U17" s="26">
        <v>0</v>
      </c>
      <c r="V17" s="26"/>
      <c r="W17" s="26">
        <f t="shared" si="1"/>
        <v>270</v>
      </c>
    </row>
    <row r="18" spans="1:23" s="21" customFormat="1" ht="18" customHeight="1">
      <c r="A18" s="2" t="s">
        <v>158</v>
      </c>
      <c r="B18" s="2"/>
      <c r="C18" s="6"/>
      <c r="D18" s="20"/>
      <c r="E18" s="45">
        <v>0</v>
      </c>
      <c r="F18" s="46"/>
      <c r="G18" s="45">
        <v>0</v>
      </c>
      <c r="H18" s="39"/>
      <c r="I18" s="45">
        <v>0</v>
      </c>
      <c r="J18" s="39"/>
      <c r="K18" s="45">
        <v>0</v>
      </c>
      <c r="L18" s="39"/>
      <c r="M18" s="45">
        <v>0</v>
      </c>
      <c r="N18" s="39"/>
      <c r="O18" s="45">
        <f>SUM(O16:O17)</f>
        <v>-14519</v>
      </c>
      <c r="P18" s="39"/>
      <c r="Q18" s="45">
        <f>SUM(Q16:Q17)</f>
        <v>270</v>
      </c>
      <c r="R18" s="38"/>
      <c r="S18" s="45">
        <f t="shared" si="0"/>
        <v>-14249</v>
      </c>
      <c r="T18" s="38"/>
      <c r="U18" s="45">
        <f>SUM(U16:U17)</f>
        <v>0</v>
      </c>
      <c r="V18" s="39"/>
      <c r="W18" s="45">
        <f t="shared" si="1"/>
        <v>-14249</v>
      </c>
    </row>
    <row r="19" spans="1:23" s="21" customFormat="1" ht="18" customHeight="1">
      <c r="A19" s="2"/>
      <c r="B19" s="2"/>
      <c r="C19" s="6"/>
      <c r="D19" s="20"/>
      <c r="E19" s="97"/>
      <c r="F19" s="46"/>
      <c r="G19" s="97"/>
      <c r="H19" s="39"/>
      <c r="I19" s="97"/>
      <c r="J19" s="39"/>
      <c r="K19" s="97"/>
      <c r="L19" s="39"/>
      <c r="M19" s="97"/>
      <c r="N19" s="39"/>
      <c r="O19" s="97"/>
      <c r="P19" s="39"/>
      <c r="Q19" s="97"/>
      <c r="R19" s="38"/>
      <c r="S19" s="97"/>
      <c r="T19" s="38"/>
      <c r="U19" s="97"/>
      <c r="V19" s="39"/>
      <c r="W19" s="97"/>
    </row>
    <row r="20" spans="1:23" s="21" customFormat="1" ht="18" customHeight="1" thickBot="1">
      <c r="A20" s="2" t="s">
        <v>162</v>
      </c>
      <c r="B20" s="2"/>
      <c r="C20" s="6"/>
      <c r="D20" s="124"/>
      <c r="E20" s="61">
        <f>SUM(E14,E18)</f>
        <v>2493358</v>
      </c>
      <c r="F20" s="39"/>
      <c r="G20" s="61">
        <f>SUM(G14,G18)</f>
        <v>1421843</v>
      </c>
      <c r="H20" s="42"/>
      <c r="I20" s="61">
        <f>SUM(I14,I18)</f>
        <v>464905</v>
      </c>
      <c r="J20" s="47"/>
      <c r="K20" s="61">
        <f>SUM(K14,K18)</f>
        <v>-369648</v>
      </c>
      <c r="L20" s="47"/>
      <c r="M20" s="61">
        <f>SUM(M14,M18)</f>
        <v>2096</v>
      </c>
      <c r="N20" s="42"/>
      <c r="O20" s="61">
        <f>SUM(O14,O18)</f>
        <v>-2885237</v>
      </c>
      <c r="P20" s="42"/>
      <c r="Q20" s="61">
        <f>SUM(Q14,Q18)</f>
        <v>1481</v>
      </c>
      <c r="R20" s="42"/>
      <c r="S20" s="61">
        <f>SUM(S14,S18)</f>
        <v>1128798</v>
      </c>
      <c r="T20" s="42"/>
      <c r="U20" s="61">
        <f>SUM(U14,U18)</f>
        <v>0</v>
      </c>
      <c r="V20" s="42"/>
      <c r="W20" s="61">
        <f>SUM(W14,W18)</f>
        <v>1128798</v>
      </c>
    </row>
    <row r="21" spans="1:23" ht="18" customHeight="1" thickTop="1">
      <c r="A21" s="18"/>
      <c r="B21" s="18"/>
      <c r="C21" s="22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</row>
    <row r="22" spans="1:23" s="21" customFormat="1" ht="18" customHeight="1">
      <c r="A22" s="2" t="s">
        <v>207</v>
      </c>
      <c r="B22" s="2"/>
      <c r="C22" s="6"/>
      <c r="D22" s="64"/>
      <c r="E22" s="25"/>
      <c r="F22" s="26"/>
      <c r="G22" s="25"/>
      <c r="H22" s="25"/>
      <c r="I22" s="25"/>
      <c r="J22" s="27"/>
      <c r="K22" s="27"/>
      <c r="L22" s="27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</row>
    <row r="23" spans="1:23" s="21" customFormat="1" ht="18" customHeight="1">
      <c r="A23" s="2"/>
      <c r="B23" s="2"/>
      <c r="C23" s="6"/>
      <c r="D23" s="64"/>
      <c r="E23" s="25"/>
      <c r="F23" s="26"/>
      <c r="G23" s="25"/>
      <c r="H23" s="25"/>
      <c r="I23" s="25"/>
      <c r="J23" s="27"/>
      <c r="K23" s="27"/>
      <c r="L23" s="27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</row>
    <row r="24" spans="1:23" s="21" customFormat="1" ht="18" customHeight="1">
      <c r="A24" s="2" t="s">
        <v>208</v>
      </c>
      <c r="B24" s="2"/>
      <c r="C24" s="19"/>
      <c r="D24" s="20"/>
      <c r="E24" s="38">
        <v>2493455</v>
      </c>
      <c r="F24" s="39"/>
      <c r="G24" s="38">
        <v>1422185</v>
      </c>
      <c r="H24" s="38"/>
      <c r="I24" s="38">
        <v>464905</v>
      </c>
      <c r="J24" s="39"/>
      <c r="K24" s="39">
        <v>-369648</v>
      </c>
      <c r="L24" s="39"/>
      <c r="M24" s="38">
        <v>2096</v>
      </c>
      <c r="N24" s="39"/>
      <c r="O24" s="38">
        <v>-2930592</v>
      </c>
      <c r="P24" s="39"/>
      <c r="Q24" s="38">
        <v>1343</v>
      </c>
      <c r="R24" s="38"/>
      <c r="S24" s="38">
        <f>SUM(E24:Q24)</f>
        <v>1083744</v>
      </c>
      <c r="T24" s="38"/>
      <c r="U24" s="38">
        <v>0</v>
      </c>
      <c r="V24" s="39"/>
      <c r="W24" s="38">
        <f>SUM(S24:U24)</f>
        <v>1083744</v>
      </c>
    </row>
    <row r="25" spans="1:23" s="21" customFormat="1" ht="18" customHeight="1">
      <c r="A25" s="4" t="s">
        <v>209</v>
      </c>
      <c r="B25" s="2"/>
      <c r="C25" s="122">
        <v>4</v>
      </c>
      <c r="D25" s="20"/>
      <c r="E25" s="132">
        <v>0</v>
      </c>
      <c r="F25" s="39"/>
      <c r="G25" s="134">
        <v>0</v>
      </c>
      <c r="H25" s="38"/>
      <c r="I25" s="134">
        <v>0</v>
      </c>
      <c r="J25" s="39"/>
      <c r="K25" s="135">
        <v>0</v>
      </c>
      <c r="L25" s="39"/>
      <c r="M25" s="134">
        <v>0</v>
      </c>
      <c r="N25" s="39"/>
      <c r="O25" s="136">
        <v>1045</v>
      </c>
      <c r="P25" s="26"/>
      <c r="Q25" s="136">
        <v>0</v>
      </c>
      <c r="R25" s="40"/>
      <c r="S25" s="136">
        <f>SUM(E25:Q25)</f>
        <v>1045</v>
      </c>
      <c r="T25" s="40"/>
      <c r="U25" s="136">
        <v>0</v>
      </c>
      <c r="V25" s="26"/>
      <c r="W25" s="136">
        <f>SUM(S25:U25)</f>
        <v>1045</v>
      </c>
    </row>
    <row r="26" spans="1:23" s="21" customFormat="1" ht="18" customHeight="1">
      <c r="A26" s="2" t="s">
        <v>210</v>
      </c>
      <c r="B26" s="2"/>
      <c r="C26" s="19"/>
      <c r="D26" s="20"/>
      <c r="E26" s="133">
        <f>+E24+E25</f>
        <v>2493455</v>
      </c>
      <c r="F26" s="39"/>
      <c r="G26" s="133">
        <f>+G24+G25</f>
        <v>1422185</v>
      </c>
      <c r="H26" s="38"/>
      <c r="I26" s="133">
        <f>+I24+I25</f>
        <v>464905</v>
      </c>
      <c r="J26" s="39"/>
      <c r="K26" s="133">
        <f>+K24+K25</f>
        <v>-369648</v>
      </c>
      <c r="L26" s="39"/>
      <c r="M26" s="133">
        <f>+M24+M25</f>
        <v>2096</v>
      </c>
      <c r="N26" s="39"/>
      <c r="O26" s="133">
        <f>+O24+O25</f>
        <v>-2929547</v>
      </c>
      <c r="P26" s="39"/>
      <c r="Q26" s="133">
        <f>+Q24+Q25</f>
        <v>1343</v>
      </c>
      <c r="R26" s="38"/>
      <c r="S26" s="133">
        <f>+S24+S25</f>
        <v>1084789</v>
      </c>
      <c r="T26" s="38"/>
      <c r="U26" s="133">
        <f>+U24+U25</f>
        <v>0</v>
      </c>
      <c r="V26" s="39"/>
      <c r="W26" s="133">
        <f>+W24+W25</f>
        <v>1084789</v>
      </c>
    </row>
    <row r="27" spans="1:23" s="21" customFormat="1" ht="18" customHeight="1">
      <c r="A27" s="2"/>
      <c r="B27" s="2"/>
      <c r="C27" s="19"/>
      <c r="D27" s="20"/>
      <c r="E27" s="38"/>
      <c r="F27" s="39"/>
      <c r="G27" s="38"/>
      <c r="H27" s="38"/>
      <c r="I27" s="38"/>
      <c r="J27" s="39"/>
      <c r="K27" s="39"/>
      <c r="L27" s="39"/>
      <c r="M27" s="38"/>
      <c r="N27" s="39"/>
      <c r="O27" s="38"/>
      <c r="P27" s="39"/>
      <c r="Q27" s="38"/>
      <c r="R27" s="38"/>
      <c r="S27" s="38"/>
      <c r="T27" s="38"/>
      <c r="U27" s="38"/>
      <c r="V27" s="39"/>
      <c r="W27" s="38"/>
    </row>
    <row r="28" spans="1:23" s="21" customFormat="1" ht="18" customHeight="1">
      <c r="A28" s="2" t="s">
        <v>158</v>
      </c>
      <c r="B28" s="4"/>
      <c r="C28" s="63"/>
      <c r="D28" s="22"/>
      <c r="E28" s="40"/>
      <c r="F28" s="41"/>
      <c r="G28" s="40"/>
      <c r="H28" s="26"/>
      <c r="I28" s="40"/>
      <c r="J28" s="26"/>
      <c r="K28" s="26"/>
      <c r="L28" s="26"/>
      <c r="M28" s="41"/>
      <c r="N28" s="26"/>
      <c r="O28" s="41"/>
      <c r="P28" s="26"/>
      <c r="Q28" s="41"/>
      <c r="R28" s="41"/>
      <c r="S28" s="41"/>
      <c r="T28" s="41"/>
      <c r="U28" s="41"/>
      <c r="V28" s="26"/>
      <c r="W28" s="42"/>
    </row>
    <row r="29" spans="1:23" s="21" customFormat="1" ht="18" customHeight="1">
      <c r="A29" s="2"/>
      <c r="B29" s="4" t="s">
        <v>173</v>
      </c>
      <c r="C29" s="63"/>
      <c r="D29" s="22"/>
      <c r="E29" s="40">
        <v>0</v>
      </c>
      <c r="F29" s="41"/>
      <c r="G29" s="40">
        <v>0</v>
      </c>
      <c r="H29" s="41"/>
      <c r="I29" s="40">
        <v>0</v>
      </c>
      <c r="J29" s="26"/>
      <c r="K29" s="40">
        <v>0</v>
      </c>
      <c r="L29" s="26"/>
      <c r="M29" s="43">
        <v>0</v>
      </c>
      <c r="N29" s="44"/>
      <c r="O29" s="44">
        <v>-5476</v>
      </c>
      <c r="P29" s="26"/>
      <c r="Q29" s="26">
        <v>0</v>
      </c>
      <c r="R29" s="26"/>
      <c r="S29" s="26">
        <f t="shared" ref="S29:S31" si="2">SUM(E29:Q29)</f>
        <v>-5476</v>
      </c>
      <c r="T29" s="26"/>
      <c r="U29" s="26">
        <v>0</v>
      </c>
      <c r="V29" s="26"/>
      <c r="W29" s="26">
        <f t="shared" ref="W29:W31" si="3">SUM(S29:U29)</f>
        <v>-5476</v>
      </c>
    </row>
    <row r="30" spans="1:23" s="21" customFormat="1" ht="18" customHeight="1">
      <c r="A30" s="2"/>
      <c r="B30" s="4" t="s">
        <v>212</v>
      </c>
      <c r="C30" s="63">
        <v>11</v>
      </c>
      <c r="D30" s="22"/>
      <c r="E30" s="40">
        <v>0</v>
      </c>
      <c r="F30" s="41"/>
      <c r="G30" s="40">
        <v>0</v>
      </c>
      <c r="H30" s="41"/>
      <c r="I30" s="40">
        <v>0</v>
      </c>
      <c r="J30" s="26"/>
      <c r="K30" s="40">
        <v>0</v>
      </c>
      <c r="L30" s="26"/>
      <c r="M30" s="43">
        <v>0</v>
      </c>
      <c r="N30" s="44"/>
      <c r="O30" s="44">
        <v>0</v>
      </c>
      <c r="P30" s="26"/>
      <c r="Q30" s="26">
        <v>-533</v>
      </c>
      <c r="R30" s="26"/>
      <c r="S30" s="44">
        <f t="shared" si="2"/>
        <v>-533</v>
      </c>
      <c r="T30" s="26"/>
      <c r="U30" s="26">
        <v>0</v>
      </c>
      <c r="V30" s="26"/>
      <c r="W30" s="26">
        <f t="shared" si="3"/>
        <v>-533</v>
      </c>
    </row>
    <row r="31" spans="1:23" s="21" customFormat="1" ht="18" customHeight="1">
      <c r="A31" s="2" t="s">
        <v>193</v>
      </c>
      <c r="B31" s="2"/>
      <c r="C31" s="6"/>
      <c r="D31" s="20"/>
      <c r="E31" s="45">
        <v>0</v>
      </c>
      <c r="F31" s="46"/>
      <c r="G31" s="45">
        <v>0</v>
      </c>
      <c r="H31" s="39"/>
      <c r="I31" s="45">
        <v>0</v>
      </c>
      <c r="J31" s="39"/>
      <c r="K31" s="45">
        <v>0</v>
      </c>
      <c r="L31" s="39"/>
      <c r="M31" s="45">
        <v>0</v>
      </c>
      <c r="N31" s="39"/>
      <c r="O31" s="45">
        <f>SUM(O29:O30)</f>
        <v>-5476</v>
      </c>
      <c r="P31" s="39"/>
      <c r="Q31" s="45">
        <f>SUM(Q29:Q30)</f>
        <v>-533</v>
      </c>
      <c r="R31" s="38"/>
      <c r="S31" s="45">
        <f t="shared" si="2"/>
        <v>-6009</v>
      </c>
      <c r="T31" s="38"/>
      <c r="U31" s="45">
        <f>SUM(U29:U30)</f>
        <v>0</v>
      </c>
      <c r="V31" s="39"/>
      <c r="W31" s="45">
        <f t="shared" si="3"/>
        <v>-6009</v>
      </c>
    </row>
    <row r="32" spans="1:23" s="21" customFormat="1" ht="18" customHeight="1">
      <c r="A32" s="2"/>
      <c r="B32" s="2"/>
      <c r="C32" s="6"/>
      <c r="D32" s="20"/>
      <c r="E32" s="97"/>
      <c r="F32" s="46"/>
      <c r="G32" s="97"/>
      <c r="H32" s="39"/>
      <c r="I32" s="97"/>
      <c r="J32" s="39"/>
      <c r="K32" s="97"/>
      <c r="L32" s="39"/>
      <c r="M32" s="97"/>
      <c r="N32" s="39"/>
      <c r="O32" s="97"/>
      <c r="P32" s="39"/>
      <c r="Q32" s="97"/>
      <c r="R32" s="38"/>
      <c r="S32" s="97"/>
      <c r="T32" s="38"/>
      <c r="U32" s="97"/>
      <c r="V32" s="39"/>
      <c r="W32" s="97"/>
    </row>
    <row r="33" spans="1:23" s="21" customFormat="1" ht="18" customHeight="1" thickBot="1">
      <c r="A33" s="2" t="s">
        <v>211</v>
      </c>
      <c r="B33" s="2"/>
      <c r="C33" s="6"/>
      <c r="D33" s="64"/>
      <c r="E33" s="61">
        <f>SUM(E26,E31)</f>
        <v>2493455</v>
      </c>
      <c r="F33" s="39"/>
      <c r="G33" s="61">
        <f>SUM(G26,G31)</f>
        <v>1422185</v>
      </c>
      <c r="H33" s="42"/>
      <c r="I33" s="61">
        <f>SUM(I26,I31)</f>
        <v>464905</v>
      </c>
      <c r="J33" s="47"/>
      <c r="K33" s="61">
        <f>SUM(K26,K31)</f>
        <v>-369648</v>
      </c>
      <c r="L33" s="47"/>
      <c r="M33" s="61">
        <f>SUM(M26,M31)</f>
        <v>2096</v>
      </c>
      <c r="N33" s="42"/>
      <c r="O33" s="61">
        <f>SUM(O26,O31)</f>
        <v>-2935023</v>
      </c>
      <c r="P33" s="42"/>
      <c r="Q33" s="61">
        <f>SUM(Q26,Q31)</f>
        <v>810</v>
      </c>
      <c r="R33" s="42"/>
      <c r="S33" s="61">
        <f>SUM(S26,S31)</f>
        <v>1078780</v>
      </c>
      <c r="T33" s="42"/>
      <c r="U33" s="61">
        <f>SUM(U26,U31)</f>
        <v>0</v>
      </c>
      <c r="V33" s="42"/>
      <c r="W33" s="61">
        <f>SUM(W26,W31)</f>
        <v>1078780</v>
      </c>
    </row>
    <row r="34" spans="1:23" s="21" customFormat="1" ht="18" customHeight="1" thickTop="1"/>
    <row r="35" spans="1:23" s="21" customFormat="1" ht="18" customHeight="1"/>
    <row r="36" spans="1:23" s="21" customFormat="1"/>
    <row r="37" spans="1:23" s="21" customFormat="1"/>
    <row r="38" spans="1:23" s="21" customFormat="1"/>
    <row r="39" spans="1:23" s="21" customFormat="1"/>
  </sheetData>
  <sheetProtection password="F7ED" sheet="1" objects="1" scenarios="1"/>
  <mergeCells count="3">
    <mergeCell ref="E5:W5"/>
    <mergeCell ref="M7:O7"/>
    <mergeCell ref="E11:W11"/>
  </mergeCells>
  <pageMargins left="0.43307086614173229" right="0.19685039370078741" top="0.82677165354330717" bottom="0.74803149606299213" header="0.35433070866141736" footer="0.39370078740157483"/>
  <pageSetup paperSize="9" scale="68" firstPageNumber="8" fitToHeight="2" orientation="landscape" useFirstPageNumber="1" r:id="rId1"/>
  <headerFooter>
    <oddFooter>&amp;L&amp;"Times New Roman,Regular"The accompanying notes are an integral part of these financial statements.&amp;R&amp;"Times New Roman,Regular"&amp;P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</sheetPr>
  <dimension ref="A1:P35"/>
  <sheetViews>
    <sheetView view="pageBreakPreview" zoomScale="80" zoomScaleNormal="85" zoomScaleSheetLayoutView="80" workbookViewId="0">
      <selection activeCell="F8" sqref="F8"/>
    </sheetView>
  </sheetViews>
  <sheetFormatPr defaultColWidth="9" defaultRowHeight="15"/>
  <cols>
    <col min="1" max="1" width="41.125" style="21" customWidth="1"/>
    <col min="2" max="2" width="6.625" style="21" customWidth="1"/>
    <col min="3" max="3" width="1.75" style="21" customWidth="1"/>
    <col min="4" max="4" width="15.875" style="21" bestFit="1" customWidth="1"/>
    <col min="5" max="5" width="1.125" style="21" customWidth="1"/>
    <col min="6" max="6" width="14.875" style="21" customWidth="1"/>
    <col min="7" max="7" width="1.125" style="21" customWidth="1"/>
    <col min="8" max="8" width="14.875" style="21" customWidth="1"/>
    <col min="9" max="9" width="1.125" style="21" customWidth="1"/>
    <col min="10" max="10" width="12.75" style="21" bestFit="1" customWidth="1"/>
    <col min="11" max="11" width="1.125" style="21" customWidth="1"/>
    <col min="12" max="12" width="15" style="21" customWidth="1"/>
    <col min="13" max="13" width="1.125" style="21" customWidth="1"/>
    <col min="14" max="14" width="17.375" style="21" customWidth="1"/>
    <col min="15" max="15" width="1.125" style="21" customWidth="1"/>
    <col min="16" max="16" width="16.25" style="21" bestFit="1" customWidth="1"/>
    <col min="17" max="17" width="1.75" style="21" customWidth="1"/>
    <col min="18" max="16384" width="9" style="21"/>
  </cols>
  <sheetData>
    <row r="1" spans="1:16" s="114" customFormat="1" ht="18" customHeight="1">
      <c r="A1" s="108" t="s">
        <v>0</v>
      </c>
      <c r="B1" s="115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</row>
    <row r="2" spans="1:16" ht="18" customHeight="1">
      <c r="A2" s="2" t="s">
        <v>160</v>
      </c>
      <c r="B2" s="22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ht="18" customHeight="1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ht="18" customHeight="1">
      <c r="A4" s="2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ht="18" customHeight="1">
      <c r="A5" s="18"/>
      <c r="B5" s="22"/>
      <c r="C5" s="23"/>
      <c r="D5" s="147" t="s">
        <v>3</v>
      </c>
      <c r="E5" s="147"/>
      <c r="F5" s="147"/>
      <c r="G5" s="147"/>
      <c r="H5" s="147"/>
      <c r="I5" s="147"/>
      <c r="J5" s="147"/>
      <c r="K5" s="147"/>
      <c r="L5" s="147"/>
      <c r="M5" s="147"/>
      <c r="N5" s="147"/>
      <c r="O5" s="147"/>
      <c r="P5" s="147"/>
    </row>
    <row r="6" spans="1:16" ht="18" customHeight="1">
      <c r="A6" s="18"/>
      <c r="B6" s="22"/>
      <c r="C6" s="23"/>
      <c r="D6" s="62"/>
      <c r="E6" s="62"/>
      <c r="F6" s="62"/>
      <c r="G6" s="62"/>
      <c r="H6" s="28" t="s">
        <v>62</v>
      </c>
      <c r="I6" s="151" t="s">
        <v>60</v>
      </c>
      <c r="J6" s="151"/>
      <c r="K6" s="151"/>
      <c r="L6" s="151"/>
      <c r="M6" s="62"/>
      <c r="N6" s="28" t="s">
        <v>97</v>
      </c>
      <c r="O6" s="48"/>
      <c r="P6" s="62"/>
    </row>
    <row r="7" spans="1:16" ht="18" customHeight="1">
      <c r="A7" s="18"/>
      <c r="B7" s="32"/>
      <c r="C7" s="63"/>
      <c r="D7" s="33" t="s">
        <v>61</v>
      </c>
      <c r="E7" s="31"/>
      <c r="F7" s="30" t="s">
        <v>123</v>
      </c>
      <c r="G7" s="31"/>
      <c r="H7" s="30" t="s">
        <v>64</v>
      </c>
      <c r="I7" s="30"/>
      <c r="J7" s="49"/>
      <c r="K7" s="49"/>
      <c r="L7" s="50"/>
      <c r="M7" s="23"/>
      <c r="N7" s="51" t="s">
        <v>98</v>
      </c>
      <c r="O7" s="52"/>
    </row>
    <row r="8" spans="1:16" ht="18" customHeight="1">
      <c r="A8" s="18"/>
      <c r="B8" s="32"/>
      <c r="C8" s="63"/>
      <c r="D8" s="36" t="s">
        <v>120</v>
      </c>
      <c r="E8" s="34"/>
      <c r="F8" s="28" t="s">
        <v>172</v>
      </c>
      <c r="G8" s="28"/>
      <c r="H8" s="30" t="s">
        <v>68</v>
      </c>
      <c r="I8" s="28"/>
      <c r="K8" s="30"/>
      <c r="M8" s="28"/>
      <c r="N8" s="30" t="s">
        <v>99</v>
      </c>
      <c r="O8" s="28"/>
      <c r="P8" s="5" t="s">
        <v>103</v>
      </c>
    </row>
    <row r="9" spans="1:16" ht="18" customHeight="1">
      <c r="A9" s="18"/>
      <c r="B9" s="37" t="s">
        <v>5</v>
      </c>
      <c r="C9" s="63"/>
      <c r="D9" s="33" t="s">
        <v>66</v>
      </c>
      <c r="E9" s="31"/>
      <c r="F9" s="30" t="s">
        <v>171</v>
      </c>
      <c r="G9" s="30"/>
      <c r="H9" s="30" t="s">
        <v>67</v>
      </c>
      <c r="I9" s="30"/>
      <c r="J9" s="65" t="s">
        <v>69</v>
      </c>
      <c r="L9" s="30" t="s">
        <v>147</v>
      </c>
      <c r="M9" s="30"/>
      <c r="N9" s="30" t="s">
        <v>100</v>
      </c>
      <c r="O9" s="30"/>
      <c r="P9" s="65" t="s">
        <v>104</v>
      </c>
    </row>
    <row r="10" spans="1:16" ht="18" customHeight="1">
      <c r="A10" s="18"/>
      <c r="B10" s="63"/>
      <c r="C10" s="63"/>
      <c r="D10" s="150" t="s">
        <v>151</v>
      </c>
      <c r="E10" s="150"/>
      <c r="F10" s="150"/>
      <c r="G10" s="150"/>
      <c r="H10" s="150"/>
      <c r="I10" s="150"/>
      <c r="J10" s="150"/>
      <c r="K10" s="150"/>
      <c r="L10" s="150"/>
      <c r="M10" s="150"/>
      <c r="N10" s="150"/>
      <c r="O10" s="150"/>
      <c r="P10" s="150"/>
    </row>
    <row r="11" spans="1:16" ht="18" customHeight="1">
      <c r="A11" s="2" t="s">
        <v>161</v>
      </c>
      <c r="B11" s="6"/>
      <c r="C11" s="64"/>
      <c r="D11" s="25"/>
      <c r="E11" s="26"/>
      <c r="F11" s="25"/>
      <c r="G11" s="25"/>
      <c r="H11" s="25"/>
      <c r="I11" s="27"/>
      <c r="J11" s="25"/>
      <c r="K11" s="25"/>
      <c r="L11" s="25"/>
      <c r="M11" s="25"/>
      <c r="N11" s="25"/>
      <c r="O11" s="25"/>
      <c r="P11" s="23"/>
    </row>
    <row r="12" spans="1:16" ht="18" customHeight="1">
      <c r="A12" s="2"/>
      <c r="B12" s="6"/>
      <c r="C12" s="64"/>
      <c r="D12" s="25"/>
      <c r="E12" s="26"/>
      <c r="F12" s="25"/>
      <c r="G12" s="25"/>
      <c r="H12" s="25"/>
      <c r="I12" s="27"/>
      <c r="J12" s="25"/>
      <c r="K12" s="25"/>
      <c r="L12" s="25"/>
      <c r="M12" s="25"/>
      <c r="N12" s="25"/>
      <c r="O12" s="25"/>
      <c r="P12" s="23"/>
    </row>
    <row r="13" spans="1:16" ht="18" customHeight="1">
      <c r="A13" s="2" t="s">
        <v>163</v>
      </c>
      <c r="B13" s="18"/>
      <c r="C13" s="22"/>
      <c r="D13" s="42">
        <v>2493358</v>
      </c>
      <c r="E13" s="46"/>
      <c r="F13" s="42">
        <v>1421843</v>
      </c>
      <c r="G13" s="46"/>
      <c r="H13" s="42">
        <v>464905</v>
      </c>
      <c r="I13" s="42"/>
      <c r="J13" s="42">
        <v>2096</v>
      </c>
      <c r="K13" s="13"/>
      <c r="L13" s="42">
        <v>-3868279</v>
      </c>
      <c r="M13" s="42"/>
      <c r="N13" s="42">
        <v>1211</v>
      </c>
      <c r="O13" s="42"/>
      <c r="P13" s="56">
        <f>SUM(D13:N13)</f>
        <v>515134</v>
      </c>
    </row>
    <row r="14" spans="1:16" ht="18" customHeight="1">
      <c r="A14" s="19"/>
      <c r="B14" s="6"/>
      <c r="C14" s="124"/>
      <c r="D14" s="38"/>
      <c r="E14" s="39"/>
      <c r="F14" s="38"/>
      <c r="G14" s="38"/>
      <c r="H14" s="38"/>
      <c r="I14" s="39"/>
      <c r="J14" s="46"/>
      <c r="K14" s="39"/>
      <c r="L14" s="46"/>
      <c r="M14" s="39"/>
      <c r="N14" s="46"/>
      <c r="O14" s="39"/>
      <c r="P14" s="57"/>
    </row>
    <row r="15" spans="1:16" ht="18" customHeight="1">
      <c r="A15" s="2" t="s">
        <v>158</v>
      </c>
      <c r="B15" s="122"/>
      <c r="C15" s="22"/>
      <c r="D15" s="40"/>
      <c r="E15" s="41"/>
      <c r="F15" s="40"/>
      <c r="G15" s="40"/>
      <c r="H15" s="40"/>
      <c r="I15" s="26"/>
      <c r="J15" s="41"/>
      <c r="K15" s="26"/>
      <c r="L15" s="26"/>
      <c r="M15" s="26"/>
      <c r="N15" s="26"/>
      <c r="O15" s="26"/>
      <c r="P15" s="54"/>
    </row>
    <row r="16" spans="1:16" ht="18" customHeight="1">
      <c r="A16" s="4" t="s">
        <v>174</v>
      </c>
      <c r="B16" s="122"/>
      <c r="C16" s="22"/>
      <c r="D16" s="40">
        <v>0</v>
      </c>
      <c r="E16" s="41"/>
      <c r="F16" s="40">
        <v>0</v>
      </c>
      <c r="G16" s="41"/>
      <c r="H16" s="40">
        <v>0</v>
      </c>
      <c r="I16" s="26"/>
      <c r="J16" s="43">
        <v>0</v>
      </c>
      <c r="K16" s="44"/>
      <c r="L16" s="44">
        <v>-82296</v>
      </c>
      <c r="M16" s="26"/>
      <c r="N16" s="26">
        <v>0</v>
      </c>
      <c r="O16" s="26"/>
      <c r="P16" s="104">
        <f>SUM(D16:N16)</f>
        <v>-82296</v>
      </c>
    </row>
    <row r="17" spans="1:16" ht="18" customHeight="1">
      <c r="A17" s="4" t="s">
        <v>175</v>
      </c>
      <c r="B17" s="122">
        <v>11</v>
      </c>
      <c r="C17" s="22"/>
      <c r="D17" s="40">
        <v>0</v>
      </c>
      <c r="E17" s="41"/>
      <c r="F17" s="40">
        <v>0</v>
      </c>
      <c r="G17" s="41"/>
      <c r="H17" s="40">
        <v>0</v>
      </c>
      <c r="I17" s="26"/>
      <c r="J17" s="43">
        <v>0</v>
      </c>
      <c r="K17" s="44"/>
      <c r="L17" s="44">
        <v>0</v>
      </c>
      <c r="M17" s="26"/>
      <c r="N17" s="26">
        <v>270</v>
      </c>
      <c r="O17" s="26"/>
      <c r="P17" s="104">
        <f>SUM(D17:N17)</f>
        <v>270</v>
      </c>
    </row>
    <row r="18" spans="1:16" ht="21" customHeight="1">
      <c r="A18" s="2" t="s">
        <v>158</v>
      </c>
      <c r="B18" s="122"/>
      <c r="C18" s="22"/>
      <c r="D18" s="45">
        <f>SUM(D16:D17)</f>
        <v>0</v>
      </c>
      <c r="E18" s="41"/>
      <c r="F18" s="45">
        <f>SUM(F16:F17)</f>
        <v>0</v>
      </c>
      <c r="G18" s="40"/>
      <c r="H18" s="45">
        <f>SUM(H16:H17)</f>
        <v>0</v>
      </c>
      <c r="I18" s="26"/>
      <c r="J18" s="55">
        <f>SUM(J16:J17)</f>
        <v>0</v>
      </c>
      <c r="K18" s="26"/>
      <c r="L18" s="55">
        <f>SUM(L16:L17)</f>
        <v>-82296</v>
      </c>
      <c r="M18" s="26"/>
      <c r="N18" s="55">
        <f>SUM(N16:N17)</f>
        <v>270</v>
      </c>
      <c r="O18" s="26"/>
      <c r="P18" s="45">
        <f>SUM(P16:P17)</f>
        <v>-82026</v>
      </c>
    </row>
    <row r="19" spans="1:16" s="53" customFormat="1" ht="18" customHeight="1">
      <c r="A19" s="58"/>
      <c r="B19" s="125"/>
      <c r="C19" s="59"/>
      <c r="D19" s="40"/>
      <c r="E19" s="41"/>
      <c r="F19" s="40"/>
      <c r="G19" s="40"/>
      <c r="H19" s="40"/>
      <c r="I19" s="41"/>
      <c r="J19" s="41"/>
      <c r="K19" s="41"/>
      <c r="L19" s="41"/>
      <c r="M19" s="41"/>
      <c r="N19" s="41"/>
      <c r="O19" s="41"/>
      <c r="P19" s="40"/>
    </row>
    <row r="20" spans="1:16" ht="18" customHeight="1" thickBot="1">
      <c r="A20" s="2" t="s">
        <v>162</v>
      </c>
      <c r="B20" s="6"/>
      <c r="C20" s="60"/>
      <c r="D20" s="61">
        <f>+D18+D13</f>
        <v>2493358</v>
      </c>
      <c r="E20" s="39"/>
      <c r="F20" s="61">
        <f>+F18+F13</f>
        <v>1421843</v>
      </c>
      <c r="G20" s="42"/>
      <c r="H20" s="61">
        <f>+H18+H13</f>
        <v>464905</v>
      </c>
      <c r="I20" s="47"/>
      <c r="J20" s="61">
        <f>+J18+J13</f>
        <v>2096</v>
      </c>
      <c r="K20" s="42"/>
      <c r="L20" s="61">
        <f>+L18+L13</f>
        <v>-3950575</v>
      </c>
      <c r="M20" s="42"/>
      <c r="N20" s="61">
        <f>+N18+N13</f>
        <v>1481</v>
      </c>
      <c r="O20" s="42"/>
      <c r="P20" s="61">
        <f>+P18+P13</f>
        <v>433108</v>
      </c>
    </row>
    <row r="21" spans="1:16" ht="18" customHeight="1" thickTop="1">
      <c r="A21" s="2"/>
      <c r="B21" s="6"/>
      <c r="C21" s="60"/>
      <c r="D21" s="42"/>
      <c r="E21" s="39"/>
      <c r="F21" s="42"/>
      <c r="G21" s="42"/>
      <c r="H21" s="42"/>
      <c r="I21" s="47"/>
      <c r="J21" s="42"/>
      <c r="K21" s="42"/>
      <c r="L21" s="42"/>
      <c r="M21" s="42"/>
      <c r="N21" s="42"/>
      <c r="O21" s="42"/>
      <c r="P21" s="42"/>
    </row>
    <row r="22" spans="1:16" ht="18" customHeight="1">
      <c r="A22" s="2"/>
      <c r="B22" s="6"/>
      <c r="C22" s="60"/>
      <c r="D22" s="42"/>
      <c r="E22" s="39"/>
      <c r="F22" s="42"/>
      <c r="G22" s="42"/>
      <c r="H22" s="42"/>
      <c r="I22" s="47"/>
      <c r="J22" s="42"/>
      <c r="K22" s="42"/>
      <c r="L22" s="42"/>
      <c r="M22" s="42"/>
      <c r="N22" s="42"/>
      <c r="O22" s="42"/>
      <c r="P22" s="42"/>
    </row>
    <row r="23" spans="1:16" ht="18" customHeight="1">
      <c r="A23" s="2" t="s">
        <v>207</v>
      </c>
      <c r="B23" s="6"/>
      <c r="C23" s="64"/>
      <c r="D23" s="25"/>
      <c r="E23" s="26"/>
      <c r="F23" s="25"/>
      <c r="G23" s="25"/>
      <c r="H23" s="25"/>
      <c r="I23" s="27"/>
      <c r="J23" s="25"/>
      <c r="K23" s="25"/>
      <c r="L23" s="25"/>
      <c r="M23" s="25"/>
      <c r="N23" s="25"/>
      <c r="O23" s="25"/>
      <c r="P23" s="23"/>
    </row>
    <row r="24" spans="1:16" ht="18" customHeight="1">
      <c r="A24" s="2"/>
      <c r="B24" s="6"/>
      <c r="C24" s="64"/>
      <c r="D24" s="25"/>
      <c r="E24" s="26"/>
      <c r="F24" s="25"/>
      <c r="G24" s="25"/>
      <c r="H24" s="25"/>
      <c r="I24" s="27"/>
      <c r="J24" s="25"/>
      <c r="K24" s="25"/>
      <c r="L24" s="25"/>
      <c r="M24" s="25"/>
      <c r="N24" s="25"/>
      <c r="O24" s="25"/>
      <c r="P24" s="23"/>
    </row>
    <row r="25" spans="1:16" ht="18" customHeight="1">
      <c r="A25" s="2" t="s">
        <v>208</v>
      </c>
      <c r="B25" s="2"/>
      <c r="C25" s="22"/>
      <c r="D25" s="42">
        <v>2493455</v>
      </c>
      <c r="E25" s="46"/>
      <c r="F25" s="42">
        <v>1422185</v>
      </c>
      <c r="G25" s="46"/>
      <c r="H25" s="42">
        <v>464905</v>
      </c>
      <c r="I25" s="42"/>
      <c r="J25" s="42">
        <v>2096</v>
      </c>
      <c r="K25" s="13"/>
      <c r="L25" s="42">
        <v>-4023462</v>
      </c>
      <c r="M25" s="42"/>
      <c r="N25" s="42">
        <v>1343</v>
      </c>
      <c r="O25" s="42"/>
      <c r="P25" s="56">
        <f>SUM(D25:N25)</f>
        <v>360522</v>
      </c>
    </row>
    <row r="26" spans="1:16" ht="18" customHeight="1">
      <c r="A26" s="4" t="s">
        <v>209</v>
      </c>
      <c r="B26" s="122">
        <v>4</v>
      </c>
      <c r="C26" s="22"/>
      <c r="D26" s="141">
        <v>0</v>
      </c>
      <c r="E26" s="41"/>
      <c r="F26" s="141">
        <v>0</v>
      </c>
      <c r="G26" s="41"/>
      <c r="H26" s="141">
        <v>0</v>
      </c>
      <c r="I26" s="25"/>
      <c r="J26" s="98">
        <v>0</v>
      </c>
      <c r="K26" s="12"/>
      <c r="L26" s="98">
        <v>-50</v>
      </c>
      <c r="M26" s="25"/>
      <c r="N26" s="98">
        <v>0</v>
      </c>
      <c r="O26" s="25"/>
      <c r="P26" s="142">
        <f t="shared" ref="P26:P27" si="0">SUM(D26:N26)</f>
        <v>-50</v>
      </c>
    </row>
    <row r="27" spans="1:16" ht="18" customHeight="1">
      <c r="A27" s="2" t="s">
        <v>210</v>
      </c>
      <c r="B27" s="2"/>
      <c r="C27" s="22"/>
      <c r="D27" s="133">
        <f>D26+D25</f>
        <v>2493455</v>
      </c>
      <c r="E27" s="46"/>
      <c r="F27" s="133">
        <f>F26+F25</f>
        <v>1422185</v>
      </c>
      <c r="G27" s="46"/>
      <c r="H27" s="133">
        <f>H26+H25</f>
        <v>464905</v>
      </c>
      <c r="I27" s="42"/>
      <c r="J27" s="133">
        <f>J26+J25</f>
        <v>2096</v>
      </c>
      <c r="K27" s="13"/>
      <c r="L27" s="133">
        <f>L26+L25</f>
        <v>-4023512</v>
      </c>
      <c r="M27" s="42"/>
      <c r="N27" s="133">
        <f>N26+N25</f>
        <v>1343</v>
      </c>
      <c r="O27" s="42"/>
      <c r="P27" s="56">
        <f t="shared" si="0"/>
        <v>360472</v>
      </c>
    </row>
    <row r="28" spans="1:16" ht="18" customHeight="1">
      <c r="A28" s="19"/>
      <c r="B28" s="6"/>
      <c r="C28" s="64"/>
      <c r="D28" s="38"/>
      <c r="E28" s="39"/>
      <c r="F28" s="38"/>
      <c r="G28" s="38"/>
      <c r="H28" s="38"/>
      <c r="I28" s="39"/>
      <c r="J28" s="46"/>
      <c r="K28" s="39"/>
      <c r="L28" s="46"/>
      <c r="M28" s="39"/>
      <c r="N28" s="46"/>
      <c r="O28" s="39"/>
      <c r="P28" s="57"/>
    </row>
    <row r="29" spans="1:16" ht="18" customHeight="1">
      <c r="A29" s="2" t="s">
        <v>158</v>
      </c>
      <c r="B29" s="63"/>
      <c r="C29" s="22"/>
      <c r="D29" s="40"/>
      <c r="E29" s="41"/>
      <c r="F29" s="40"/>
      <c r="G29" s="40"/>
      <c r="H29" s="40"/>
      <c r="I29" s="26"/>
      <c r="J29" s="41"/>
      <c r="K29" s="26"/>
      <c r="L29" s="26"/>
      <c r="M29" s="26"/>
      <c r="N29" s="26"/>
      <c r="O29" s="26"/>
      <c r="P29" s="54"/>
    </row>
    <row r="30" spans="1:16" ht="18" customHeight="1">
      <c r="A30" s="4" t="s">
        <v>174</v>
      </c>
      <c r="B30" s="63"/>
      <c r="C30" s="22"/>
      <c r="D30" s="40">
        <v>0</v>
      </c>
      <c r="E30" s="41"/>
      <c r="F30" s="40">
        <v>0</v>
      </c>
      <c r="G30" s="41"/>
      <c r="H30" s="40">
        <v>0</v>
      </c>
      <c r="I30" s="26"/>
      <c r="J30" s="43">
        <v>0</v>
      </c>
      <c r="K30" s="44"/>
      <c r="L30" s="44">
        <v>-23866</v>
      </c>
      <c r="M30" s="26"/>
      <c r="N30" s="26">
        <v>0</v>
      </c>
      <c r="O30" s="26"/>
      <c r="P30" s="104">
        <f>SUM(D30:N30)</f>
        <v>-23866</v>
      </c>
    </row>
    <row r="31" spans="1:16" ht="18" customHeight="1">
      <c r="A31" s="4" t="s">
        <v>175</v>
      </c>
      <c r="B31" s="63">
        <v>11</v>
      </c>
      <c r="C31" s="22"/>
      <c r="D31" s="40">
        <v>0</v>
      </c>
      <c r="E31" s="41"/>
      <c r="F31" s="40">
        <v>0</v>
      </c>
      <c r="G31" s="41"/>
      <c r="H31" s="40">
        <v>0</v>
      </c>
      <c r="I31" s="26"/>
      <c r="J31" s="43">
        <v>0</v>
      </c>
      <c r="K31" s="44"/>
      <c r="L31" s="44">
        <v>0</v>
      </c>
      <c r="M31" s="26"/>
      <c r="N31" s="26">
        <v>-533</v>
      </c>
      <c r="O31" s="26"/>
      <c r="P31" s="104">
        <f>SUM(D31:N31)</f>
        <v>-533</v>
      </c>
    </row>
    <row r="32" spans="1:16" ht="21" customHeight="1">
      <c r="A32" s="2" t="s">
        <v>193</v>
      </c>
      <c r="B32" s="63"/>
      <c r="C32" s="22"/>
      <c r="D32" s="45">
        <f>SUM(D30:D31)</f>
        <v>0</v>
      </c>
      <c r="E32" s="41"/>
      <c r="F32" s="45">
        <f>SUM(F30:F31)</f>
        <v>0</v>
      </c>
      <c r="G32" s="40"/>
      <c r="H32" s="45">
        <f>SUM(H30:H31)</f>
        <v>0</v>
      </c>
      <c r="I32" s="26"/>
      <c r="J32" s="55">
        <f>SUM(J30:J31)</f>
        <v>0</v>
      </c>
      <c r="K32" s="26"/>
      <c r="L32" s="55">
        <f>SUM(L30:L31)</f>
        <v>-23866</v>
      </c>
      <c r="M32" s="26"/>
      <c r="N32" s="55">
        <f>SUM(N30:N31)</f>
        <v>-533</v>
      </c>
      <c r="O32" s="26"/>
      <c r="P32" s="45">
        <f>SUM(P30:P31)</f>
        <v>-24399</v>
      </c>
    </row>
    <row r="33" spans="1:16" s="53" customFormat="1" ht="18" customHeight="1">
      <c r="A33" s="58"/>
      <c r="B33" s="66"/>
      <c r="C33" s="59"/>
      <c r="D33" s="40"/>
      <c r="E33" s="41"/>
      <c r="F33" s="40"/>
      <c r="G33" s="40"/>
      <c r="H33" s="40"/>
      <c r="I33" s="41"/>
      <c r="J33" s="41"/>
      <c r="K33" s="41"/>
      <c r="L33" s="41"/>
      <c r="M33" s="41"/>
      <c r="N33" s="41"/>
      <c r="O33" s="41"/>
      <c r="P33" s="40"/>
    </row>
    <row r="34" spans="1:16" ht="18" customHeight="1" thickBot="1">
      <c r="A34" s="2" t="s">
        <v>211</v>
      </c>
      <c r="B34" s="6"/>
      <c r="C34" s="60"/>
      <c r="D34" s="61">
        <f>+D32+D27</f>
        <v>2493455</v>
      </c>
      <c r="E34" s="39"/>
      <c r="F34" s="61">
        <f>+F32+F27</f>
        <v>1422185</v>
      </c>
      <c r="G34" s="42"/>
      <c r="H34" s="61">
        <f>+H32+H27</f>
        <v>464905</v>
      </c>
      <c r="I34" s="47"/>
      <c r="J34" s="61">
        <f>+J32+J27</f>
        <v>2096</v>
      </c>
      <c r="K34" s="42"/>
      <c r="L34" s="61">
        <f>+L32+L27</f>
        <v>-4047378</v>
      </c>
      <c r="M34" s="42"/>
      <c r="N34" s="61">
        <f>+N32+N27</f>
        <v>810</v>
      </c>
      <c r="O34" s="42"/>
      <c r="P34" s="61">
        <f>+P32+P27</f>
        <v>336073</v>
      </c>
    </row>
    <row r="35" spans="1:16" ht="15.75" thickTop="1"/>
  </sheetData>
  <sheetProtection password="F7ED" sheet="1" objects="1" scenarios="1"/>
  <mergeCells count="3">
    <mergeCell ref="I6:L6"/>
    <mergeCell ref="D5:P5"/>
    <mergeCell ref="D10:P10"/>
  </mergeCells>
  <pageMargins left="0.55118110236220474" right="0.43307086614173229" top="0.62992125984251968" bottom="0.74803149606299213" header="0.31496062992125984" footer="0.31496062992125984"/>
  <pageSetup paperSize="9" scale="78" firstPageNumber="9" fitToHeight="2" orientation="landscape" useFirstPageNumber="1" r:id="rId1"/>
  <headerFooter>
    <oddFooter>&amp;L&amp;"Times New Roman,Regular"The accompanying notes are an integral part of these financial statements.&amp;R&amp;"Times New Roman,Regular"&amp;P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92D050"/>
  </sheetPr>
  <dimension ref="A1:L90"/>
  <sheetViews>
    <sheetView tabSelected="1" view="pageBreakPreview" topLeftCell="A16" zoomScaleSheetLayoutView="100" workbookViewId="0">
      <selection activeCell="A41" sqref="A41"/>
    </sheetView>
  </sheetViews>
  <sheetFormatPr defaultColWidth="9.125" defaultRowHeight="18" customHeight="1"/>
  <cols>
    <col min="1" max="1" width="45.25" style="99" customWidth="1"/>
    <col min="2" max="2" width="6.5" style="99" customWidth="1"/>
    <col min="3" max="3" width="1.625" style="99" customWidth="1"/>
    <col min="4" max="4" width="12" style="99" customWidth="1"/>
    <col min="5" max="5" width="1.625" style="99" customWidth="1"/>
    <col min="6" max="6" width="11.125" style="99" customWidth="1"/>
    <col min="7" max="7" width="1.625" style="99" customWidth="1"/>
    <col min="8" max="8" width="12" style="99" customWidth="1"/>
    <col min="9" max="9" width="1.625" style="99" customWidth="1"/>
    <col min="10" max="10" width="11.625" style="99" customWidth="1"/>
    <col min="11" max="16384" width="9.125" style="99"/>
  </cols>
  <sheetData>
    <row r="1" spans="1:12" s="117" customFormat="1" ht="18" customHeight="1">
      <c r="A1" s="108" t="s">
        <v>0</v>
      </c>
      <c r="B1" s="109"/>
      <c r="C1" s="109"/>
      <c r="D1" s="116"/>
      <c r="E1" s="109"/>
      <c r="F1" s="109"/>
      <c r="G1" s="109"/>
      <c r="H1" s="109"/>
      <c r="I1" s="109"/>
      <c r="J1" s="116"/>
    </row>
    <row r="2" spans="1:12" ht="18" customHeight="1">
      <c r="A2" s="2" t="s">
        <v>165</v>
      </c>
      <c r="B2" s="1"/>
      <c r="C2" s="1"/>
      <c r="D2" s="80"/>
      <c r="E2" s="1"/>
      <c r="F2" s="1"/>
      <c r="G2" s="1"/>
      <c r="H2" s="1"/>
      <c r="I2" s="1"/>
      <c r="J2" s="80"/>
    </row>
    <row r="3" spans="1:12" ht="18" customHeight="1">
      <c r="A3" s="2"/>
      <c r="B3" s="1"/>
      <c r="C3" s="1"/>
      <c r="D3" s="1"/>
      <c r="E3" s="1"/>
      <c r="F3" s="1"/>
      <c r="G3" s="1"/>
      <c r="H3" s="1"/>
      <c r="I3" s="1"/>
      <c r="J3" s="1"/>
    </row>
    <row r="4" spans="1:12" ht="18" customHeight="1">
      <c r="A4" s="1"/>
      <c r="B4" s="121"/>
      <c r="C4" s="121"/>
      <c r="D4" s="148" t="s">
        <v>43</v>
      </c>
      <c r="E4" s="148"/>
      <c r="F4" s="148"/>
      <c r="G4" s="1"/>
      <c r="H4" s="148" t="s">
        <v>44</v>
      </c>
      <c r="I4" s="148"/>
      <c r="J4" s="148"/>
    </row>
    <row r="5" spans="1:12" ht="18" customHeight="1">
      <c r="A5" s="1"/>
      <c r="B5" s="121"/>
      <c r="C5" s="121"/>
      <c r="D5" s="147" t="s">
        <v>46</v>
      </c>
      <c r="E5" s="147"/>
      <c r="F5" s="147"/>
      <c r="G5" s="1"/>
      <c r="H5" s="147" t="s">
        <v>46</v>
      </c>
      <c r="I5" s="147"/>
      <c r="J5" s="147"/>
    </row>
    <row r="6" spans="1:12" ht="18" customHeight="1">
      <c r="A6" s="1"/>
      <c r="B6" s="121"/>
      <c r="C6" s="121"/>
      <c r="D6" s="152" t="s">
        <v>156</v>
      </c>
      <c r="E6" s="152"/>
      <c r="F6" s="152"/>
      <c r="G6" s="120"/>
      <c r="H6" s="146" t="s">
        <v>156</v>
      </c>
      <c r="I6" s="146"/>
      <c r="J6" s="146"/>
    </row>
    <row r="7" spans="1:12" ht="18" customHeight="1">
      <c r="A7" s="1"/>
      <c r="B7" s="121"/>
      <c r="C7" s="121"/>
      <c r="D7" s="146" t="s">
        <v>157</v>
      </c>
      <c r="E7" s="146"/>
      <c r="F7" s="146"/>
      <c r="G7" s="120"/>
      <c r="H7" s="146" t="s">
        <v>157</v>
      </c>
      <c r="I7" s="146"/>
      <c r="J7" s="146"/>
    </row>
    <row r="8" spans="1:12" ht="18" customHeight="1">
      <c r="A8" s="1"/>
      <c r="B8" s="118" t="s">
        <v>5</v>
      </c>
      <c r="C8" s="118"/>
      <c r="D8" s="120">
        <v>2020</v>
      </c>
      <c r="E8" s="120"/>
      <c r="F8" s="120">
        <v>2019</v>
      </c>
      <c r="G8" s="120"/>
      <c r="H8" s="123">
        <v>2020</v>
      </c>
      <c r="I8" s="123"/>
      <c r="J8" s="123">
        <v>2019</v>
      </c>
    </row>
    <row r="9" spans="1:12" ht="18" customHeight="1">
      <c r="A9" s="1"/>
      <c r="B9" s="118"/>
      <c r="C9" s="118"/>
      <c r="D9" s="120"/>
      <c r="E9" s="120"/>
      <c r="F9" s="145" t="s">
        <v>151</v>
      </c>
      <c r="G9" s="145"/>
      <c r="H9" s="145"/>
      <c r="I9" s="120"/>
      <c r="J9" s="120"/>
    </row>
    <row r="10" spans="1:12" ht="18" customHeight="1">
      <c r="A10" s="20" t="s">
        <v>71</v>
      </c>
      <c r="B10" s="121"/>
      <c r="C10" s="121"/>
      <c r="D10" s="81"/>
      <c r="E10" s="82"/>
      <c r="F10" s="29"/>
      <c r="G10" s="82"/>
      <c r="H10" s="82"/>
      <c r="I10" s="82"/>
      <c r="J10" s="82"/>
    </row>
    <row r="11" spans="1:12" ht="18" customHeight="1">
      <c r="A11" s="1" t="s">
        <v>159</v>
      </c>
      <c r="B11" s="121"/>
      <c r="C11" s="121"/>
      <c r="D11" s="70">
        <v>-5476</v>
      </c>
      <c r="E11" s="3"/>
      <c r="F11" s="70">
        <f>-14519</f>
        <v>-14519</v>
      </c>
      <c r="G11" s="3"/>
      <c r="H11" s="70">
        <v>-23866</v>
      </c>
      <c r="I11" s="3"/>
      <c r="J11" s="70">
        <v>-82296</v>
      </c>
      <c r="L11" s="99" t="s">
        <v>93</v>
      </c>
    </row>
    <row r="12" spans="1:12" ht="8.25" customHeight="1">
      <c r="A12" s="1"/>
      <c r="B12" s="140"/>
      <c r="C12" s="140"/>
      <c r="D12" s="70"/>
      <c r="E12" s="3"/>
      <c r="F12" s="70"/>
      <c r="G12" s="3"/>
      <c r="H12" s="70"/>
      <c r="I12" s="3"/>
      <c r="J12" s="70"/>
    </row>
    <row r="13" spans="1:12" ht="18" customHeight="1">
      <c r="A13" s="22" t="s">
        <v>236</v>
      </c>
      <c r="B13" s="121"/>
      <c r="C13" s="121"/>
      <c r="D13" s="70"/>
      <c r="E13" s="3"/>
      <c r="F13" s="70"/>
      <c r="G13" s="3"/>
      <c r="H13" s="70"/>
      <c r="I13" s="3"/>
      <c r="J13" s="70"/>
      <c r="L13" s="99" t="s">
        <v>94</v>
      </c>
    </row>
    <row r="14" spans="1:12" ht="18" customHeight="1">
      <c r="A14" s="1" t="s">
        <v>72</v>
      </c>
      <c r="B14" s="121"/>
      <c r="C14" s="121"/>
      <c r="D14" s="70">
        <v>-299</v>
      </c>
      <c r="E14" s="3"/>
      <c r="F14" s="70">
        <v>-485</v>
      </c>
      <c r="G14" s="3"/>
      <c r="H14" s="70">
        <v>-4783</v>
      </c>
      <c r="I14" s="3"/>
      <c r="J14" s="70">
        <v>-4561</v>
      </c>
    </row>
    <row r="15" spans="1:12" ht="18" customHeight="1">
      <c r="A15" s="4" t="s">
        <v>73</v>
      </c>
      <c r="B15" s="121"/>
      <c r="C15" s="121"/>
      <c r="D15" s="70">
        <v>3361</v>
      </c>
      <c r="E15" s="3"/>
      <c r="F15" s="70">
        <v>5435</v>
      </c>
      <c r="G15" s="3"/>
      <c r="H15" s="70">
        <v>211</v>
      </c>
      <c r="I15" s="3"/>
      <c r="J15" s="70">
        <v>325</v>
      </c>
    </row>
    <row r="16" spans="1:12" ht="18" customHeight="1">
      <c r="A16" s="4" t="s">
        <v>74</v>
      </c>
      <c r="B16" s="121"/>
      <c r="C16" s="121"/>
      <c r="D16" s="70">
        <v>29091</v>
      </c>
      <c r="E16" s="3"/>
      <c r="F16" s="70">
        <v>27991</v>
      </c>
      <c r="G16" s="3"/>
      <c r="H16" s="70">
        <v>1755</v>
      </c>
      <c r="I16" s="3"/>
      <c r="J16" s="70">
        <v>1893</v>
      </c>
    </row>
    <row r="17" spans="1:10" ht="18" customHeight="1">
      <c r="A17" s="4" t="s">
        <v>92</v>
      </c>
      <c r="B17" s="121"/>
      <c r="C17" s="121"/>
      <c r="D17" s="70">
        <v>565</v>
      </c>
      <c r="E17" s="3"/>
      <c r="F17" s="70">
        <v>0</v>
      </c>
      <c r="G17" s="3"/>
      <c r="H17" s="70">
        <v>27514</v>
      </c>
      <c r="I17" s="3"/>
      <c r="J17" s="70">
        <v>65463</v>
      </c>
    </row>
    <row r="18" spans="1:10" ht="18" customHeight="1">
      <c r="A18" s="1" t="s">
        <v>75</v>
      </c>
      <c r="B18" s="121"/>
      <c r="C18" s="121"/>
      <c r="D18" s="70">
        <v>-2223</v>
      </c>
      <c r="E18" s="3"/>
      <c r="F18" s="70">
        <v>-1112</v>
      </c>
      <c r="G18" s="3"/>
      <c r="H18" s="70">
        <v>-9223</v>
      </c>
      <c r="I18" s="3"/>
      <c r="J18" s="70">
        <v>-1459</v>
      </c>
    </row>
    <row r="19" spans="1:10" ht="18" customHeight="1">
      <c r="A19" s="4" t="s">
        <v>164</v>
      </c>
      <c r="B19" s="121"/>
      <c r="C19" s="121"/>
      <c r="D19" s="70">
        <v>1307</v>
      </c>
      <c r="E19" s="3"/>
      <c r="F19" s="70">
        <v>0</v>
      </c>
      <c r="G19" s="3"/>
      <c r="H19" s="3">
        <v>1307</v>
      </c>
      <c r="I19" s="3"/>
      <c r="J19" s="3">
        <v>0</v>
      </c>
    </row>
    <row r="20" spans="1:10" ht="18" customHeight="1">
      <c r="A20" s="4" t="s">
        <v>213</v>
      </c>
      <c r="B20" s="121"/>
      <c r="C20" s="121"/>
      <c r="D20" s="70">
        <v>0</v>
      </c>
      <c r="E20" s="3"/>
      <c r="F20" s="70">
        <v>-254</v>
      </c>
      <c r="G20" s="3"/>
      <c r="H20" s="70">
        <v>0</v>
      </c>
      <c r="I20" s="3"/>
      <c r="J20" s="70">
        <v>-254</v>
      </c>
    </row>
    <row r="21" spans="1:10" ht="18" customHeight="1">
      <c r="A21" s="4" t="s">
        <v>214</v>
      </c>
      <c r="B21" s="121"/>
      <c r="C21" s="121"/>
      <c r="D21" s="70">
        <v>0</v>
      </c>
      <c r="E21" s="3"/>
      <c r="F21" s="70">
        <v>-274</v>
      </c>
      <c r="G21" s="3"/>
      <c r="H21" s="3">
        <v>0</v>
      </c>
      <c r="I21" s="3"/>
      <c r="J21" s="3">
        <v>0</v>
      </c>
    </row>
    <row r="22" spans="1:10" ht="18" customHeight="1">
      <c r="A22" s="4" t="s">
        <v>215</v>
      </c>
      <c r="B22" s="126"/>
      <c r="C22" s="126"/>
      <c r="D22" s="70">
        <v>0</v>
      </c>
      <c r="E22" s="3"/>
      <c r="F22" s="70">
        <v>274</v>
      </c>
      <c r="G22" s="3"/>
      <c r="H22" s="3">
        <v>0</v>
      </c>
      <c r="I22" s="3"/>
      <c r="J22" s="3">
        <v>0</v>
      </c>
    </row>
    <row r="23" spans="1:10" ht="18" customHeight="1">
      <c r="A23" s="4" t="s">
        <v>169</v>
      </c>
      <c r="B23" s="121"/>
      <c r="C23" s="121"/>
      <c r="D23" s="70">
        <v>0</v>
      </c>
      <c r="E23" s="3"/>
      <c r="F23" s="70">
        <v>0</v>
      </c>
      <c r="G23" s="3"/>
      <c r="H23" s="70">
        <v>0</v>
      </c>
      <c r="I23" s="3"/>
      <c r="J23" s="70">
        <v>15860</v>
      </c>
    </row>
    <row r="24" spans="1:10" ht="18" customHeight="1">
      <c r="A24" s="4" t="s">
        <v>176</v>
      </c>
      <c r="B24" s="121"/>
      <c r="C24" s="121"/>
      <c r="D24" s="70"/>
      <c r="E24" s="3"/>
      <c r="F24" s="70"/>
      <c r="G24" s="3"/>
      <c r="H24" s="70"/>
      <c r="I24" s="3"/>
      <c r="J24" s="70"/>
    </row>
    <row r="25" spans="1:10" ht="18" customHeight="1">
      <c r="A25" s="4" t="s">
        <v>177</v>
      </c>
      <c r="B25" s="121"/>
      <c r="C25" s="121"/>
      <c r="D25" s="70">
        <v>0</v>
      </c>
      <c r="E25" s="3"/>
      <c r="F25" s="70">
        <v>0</v>
      </c>
      <c r="G25" s="3"/>
      <c r="H25" s="70">
        <v>0</v>
      </c>
      <c r="I25" s="3"/>
      <c r="J25" s="70">
        <v>-16000</v>
      </c>
    </row>
    <row r="26" spans="1:10" ht="18" customHeight="1">
      <c r="A26" s="4" t="s">
        <v>126</v>
      </c>
      <c r="B26" s="121"/>
      <c r="C26" s="121"/>
      <c r="D26" s="70"/>
    </row>
    <row r="27" spans="1:10" ht="18" customHeight="1">
      <c r="A27" s="4" t="s">
        <v>106</v>
      </c>
      <c r="B27" s="121"/>
      <c r="C27" s="121"/>
      <c r="D27" s="70">
        <v>-6720</v>
      </c>
      <c r="E27" s="3"/>
      <c r="F27" s="70">
        <v>-5025</v>
      </c>
      <c r="G27" s="3"/>
      <c r="H27" s="70">
        <v>-163</v>
      </c>
      <c r="I27" s="3"/>
      <c r="J27" s="70">
        <v>0</v>
      </c>
    </row>
    <row r="28" spans="1:10" ht="18" customHeight="1">
      <c r="A28" s="4" t="s">
        <v>127</v>
      </c>
      <c r="B28" s="121"/>
      <c r="C28" s="121"/>
      <c r="D28" s="70">
        <v>-1361</v>
      </c>
      <c r="E28" s="3"/>
      <c r="F28" s="70">
        <v>-1215</v>
      </c>
      <c r="G28" s="3"/>
      <c r="H28" s="70">
        <v>-560</v>
      </c>
      <c r="I28" s="3"/>
      <c r="J28" s="70">
        <v>-419</v>
      </c>
    </row>
    <row r="29" spans="1:10" ht="18" customHeight="1">
      <c r="A29" s="4" t="s">
        <v>178</v>
      </c>
      <c r="B29" s="121"/>
      <c r="C29" s="121"/>
      <c r="D29" s="70">
        <v>0</v>
      </c>
      <c r="E29" s="3"/>
      <c r="F29" s="70">
        <v>3811</v>
      </c>
      <c r="G29" s="3"/>
      <c r="H29" s="70">
        <v>0</v>
      </c>
      <c r="I29" s="3"/>
      <c r="J29" s="70">
        <v>5000</v>
      </c>
    </row>
    <row r="30" spans="1:10" ht="18" customHeight="1">
      <c r="A30" s="4" t="s">
        <v>179</v>
      </c>
      <c r="B30" s="121"/>
      <c r="C30" s="121"/>
      <c r="D30" s="70">
        <v>0</v>
      </c>
      <c r="E30" s="3"/>
      <c r="F30" s="70">
        <v>1189</v>
      </c>
      <c r="G30" s="3"/>
      <c r="H30" s="70">
        <v>0</v>
      </c>
      <c r="I30" s="3"/>
      <c r="J30" s="70">
        <v>0</v>
      </c>
    </row>
    <row r="31" spans="1:10" ht="18" customHeight="1">
      <c r="A31" s="4" t="s">
        <v>196</v>
      </c>
      <c r="B31" s="121"/>
      <c r="C31" s="121"/>
      <c r="D31" s="70">
        <v>0</v>
      </c>
      <c r="E31" s="3"/>
      <c r="F31" s="70">
        <v>-979</v>
      </c>
      <c r="G31" s="3"/>
      <c r="H31" s="70">
        <v>0</v>
      </c>
      <c r="I31" s="3"/>
      <c r="J31" s="70">
        <v>-979</v>
      </c>
    </row>
    <row r="32" spans="1:10" ht="18" customHeight="1">
      <c r="A32" s="4" t="s">
        <v>128</v>
      </c>
      <c r="B32" s="121"/>
      <c r="C32" s="121"/>
      <c r="D32" s="70">
        <v>-559</v>
      </c>
      <c r="E32" s="3"/>
      <c r="F32" s="70">
        <v>254</v>
      </c>
      <c r="G32" s="3"/>
      <c r="H32" s="70">
        <v>-326</v>
      </c>
      <c r="I32" s="3"/>
      <c r="J32" s="70">
        <v>254</v>
      </c>
    </row>
    <row r="33" spans="1:10" ht="18" customHeight="1">
      <c r="A33" s="4" t="s">
        <v>237</v>
      </c>
      <c r="B33" s="121"/>
      <c r="C33" s="121"/>
      <c r="D33" s="70">
        <v>292</v>
      </c>
      <c r="E33" s="3"/>
      <c r="F33" s="70">
        <v>-101</v>
      </c>
      <c r="G33" s="3"/>
      <c r="H33" s="70">
        <v>292</v>
      </c>
      <c r="I33" s="3"/>
      <c r="J33" s="70">
        <v>-94</v>
      </c>
    </row>
    <row r="34" spans="1:10" ht="18" customHeight="1">
      <c r="A34" s="4" t="s">
        <v>129</v>
      </c>
      <c r="B34" s="121"/>
      <c r="C34" s="121"/>
      <c r="D34" s="70">
        <v>6274</v>
      </c>
      <c r="E34" s="3"/>
      <c r="F34" s="70">
        <v>1741</v>
      </c>
      <c r="G34" s="3"/>
      <c r="H34" s="70">
        <v>6274</v>
      </c>
      <c r="I34" s="3"/>
      <c r="J34" s="70">
        <v>1741</v>
      </c>
    </row>
    <row r="35" spans="1:10" ht="18" customHeight="1">
      <c r="A35" s="4" t="s">
        <v>180</v>
      </c>
      <c r="B35" s="121"/>
      <c r="C35" s="121"/>
      <c r="D35" s="70">
        <v>0</v>
      </c>
      <c r="E35" s="3"/>
      <c r="F35" s="70">
        <v>81</v>
      </c>
      <c r="G35" s="3"/>
      <c r="H35" s="70">
        <v>0</v>
      </c>
      <c r="I35" s="3"/>
      <c r="J35" s="70">
        <v>81</v>
      </c>
    </row>
    <row r="36" spans="1:10" ht="18" customHeight="1">
      <c r="A36" s="4" t="s">
        <v>130</v>
      </c>
      <c r="B36" s="121"/>
      <c r="C36" s="121"/>
      <c r="D36" s="70">
        <v>211</v>
      </c>
      <c r="E36" s="3"/>
      <c r="F36" s="70">
        <v>414</v>
      </c>
      <c r="G36" s="3"/>
      <c r="H36" s="3">
        <v>145</v>
      </c>
      <c r="I36" s="3"/>
      <c r="J36" s="3">
        <v>359</v>
      </c>
    </row>
    <row r="37" spans="1:10" ht="18" customHeight="1">
      <c r="A37" s="22"/>
      <c r="B37" s="121"/>
      <c r="C37" s="121"/>
      <c r="D37" s="83">
        <f>SUM(D11:D36)</f>
        <v>24463</v>
      </c>
      <c r="E37" s="84"/>
      <c r="F37" s="83">
        <f>SUM(F11:F36)</f>
        <v>17226</v>
      </c>
      <c r="G37" s="84"/>
      <c r="H37" s="83">
        <f>SUM(H11:H36)</f>
        <v>-1423</v>
      </c>
      <c r="I37" s="84"/>
      <c r="J37" s="83">
        <f>SUM(J11:J36)</f>
        <v>-15086</v>
      </c>
    </row>
    <row r="38" spans="1:10" ht="18" customHeight="1">
      <c r="A38" s="22" t="s">
        <v>76</v>
      </c>
      <c r="B38" s="121"/>
      <c r="C38" s="121"/>
      <c r="D38" s="86"/>
      <c r="E38" s="84"/>
      <c r="F38" s="86"/>
      <c r="G38" s="84"/>
      <c r="H38" s="84"/>
      <c r="I38" s="84"/>
      <c r="J38" s="84"/>
    </row>
    <row r="39" spans="1:10" ht="18" customHeight="1">
      <c r="A39" s="1" t="s">
        <v>8</v>
      </c>
      <c r="B39" s="121"/>
      <c r="C39" s="121"/>
      <c r="D39" s="27">
        <v>21776</v>
      </c>
      <c r="E39" s="3"/>
      <c r="F39" s="27">
        <v>-10550</v>
      </c>
      <c r="G39" s="3"/>
      <c r="H39" s="3">
        <v>2410</v>
      </c>
      <c r="I39" s="3"/>
      <c r="J39" s="3">
        <v>330</v>
      </c>
    </row>
    <row r="40" spans="1:10" ht="18" customHeight="1">
      <c r="A40" s="1" t="s">
        <v>105</v>
      </c>
      <c r="B40" s="121"/>
      <c r="C40" s="121"/>
      <c r="D40" s="27">
        <v>2815</v>
      </c>
      <c r="E40" s="3"/>
      <c r="F40" s="27">
        <v>-5538</v>
      </c>
      <c r="G40" s="3"/>
      <c r="H40" s="3">
        <v>2248</v>
      </c>
      <c r="I40" s="3"/>
      <c r="J40" s="3">
        <v>-46</v>
      </c>
    </row>
    <row r="41" spans="1:10" ht="18" customHeight="1">
      <c r="A41" s="58" t="s">
        <v>199</v>
      </c>
      <c r="B41" s="126"/>
      <c r="C41" s="126"/>
      <c r="D41" s="27">
        <v>-4811</v>
      </c>
      <c r="E41" s="3"/>
      <c r="F41" s="27">
        <v>-36114</v>
      </c>
      <c r="G41" s="3"/>
      <c r="H41" s="3">
        <v>-4066</v>
      </c>
      <c r="I41" s="3"/>
      <c r="J41" s="3">
        <v>-3680</v>
      </c>
    </row>
    <row r="42" spans="1:10" ht="18" customHeight="1">
      <c r="A42" s="1" t="s">
        <v>10</v>
      </c>
      <c r="B42" s="121"/>
      <c r="C42" s="121"/>
      <c r="D42" s="27">
        <v>-251</v>
      </c>
      <c r="E42" s="3"/>
      <c r="F42" s="27">
        <v>1853</v>
      </c>
      <c r="G42" s="3"/>
      <c r="H42" s="3">
        <v>-566</v>
      </c>
      <c r="I42" s="3"/>
      <c r="J42" s="3">
        <v>-181</v>
      </c>
    </row>
    <row r="43" spans="1:10" ht="18" customHeight="1">
      <c r="A43" s="1" t="s">
        <v>87</v>
      </c>
      <c r="B43" s="121"/>
      <c r="C43" s="121"/>
      <c r="D43" s="27">
        <v>2</v>
      </c>
      <c r="E43" s="3"/>
      <c r="F43" s="27">
        <v>168</v>
      </c>
      <c r="G43" s="3"/>
      <c r="H43" s="3">
        <v>2</v>
      </c>
      <c r="I43" s="3"/>
      <c r="J43" s="3">
        <v>-50</v>
      </c>
    </row>
    <row r="44" spans="1:10" ht="18" customHeight="1">
      <c r="A44" s="1" t="s">
        <v>18</v>
      </c>
      <c r="B44" s="121"/>
      <c r="C44" s="121"/>
      <c r="D44" s="27">
        <v>950</v>
      </c>
      <c r="E44" s="3"/>
      <c r="F44" s="27">
        <v>3469</v>
      </c>
      <c r="G44" s="3"/>
      <c r="H44" s="3">
        <v>990</v>
      </c>
      <c r="I44" s="3"/>
      <c r="J44" s="3">
        <v>3186</v>
      </c>
    </row>
    <row r="45" spans="1:10" ht="18" customHeight="1">
      <c r="A45" s="1" t="s">
        <v>185</v>
      </c>
      <c r="B45" s="121"/>
      <c r="C45" s="121"/>
      <c r="D45" s="27">
        <v>-8799</v>
      </c>
      <c r="E45" s="3"/>
      <c r="F45" s="27">
        <v>8820</v>
      </c>
      <c r="G45" s="3"/>
      <c r="H45" s="3">
        <v>-1579</v>
      </c>
      <c r="I45" s="3"/>
      <c r="J45" s="3">
        <v>2130</v>
      </c>
    </row>
    <row r="46" spans="1:10" ht="18" customHeight="1">
      <c r="A46" s="1" t="s">
        <v>107</v>
      </c>
      <c r="B46" s="121"/>
      <c r="C46" s="121"/>
      <c r="D46" s="27">
        <v>-680</v>
      </c>
      <c r="E46" s="3"/>
      <c r="F46" s="27">
        <v>1114</v>
      </c>
      <c r="G46" s="3"/>
      <c r="H46" s="3">
        <v>-1393</v>
      </c>
      <c r="I46" s="3"/>
      <c r="J46" s="3">
        <v>-7524</v>
      </c>
    </row>
    <row r="47" spans="1:10" ht="18" customHeight="1">
      <c r="A47" s="1" t="s">
        <v>88</v>
      </c>
      <c r="B47" s="121"/>
      <c r="C47" s="121"/>
      <c r="D47" s="27">
        <v>-260</v>
      </c>
      <c r="E47" s="3"/>
      <c r="F47" s="27">
        <v>837</v>
      </c>
      <c r="G47" s="3"/>
      <c r="H47" s="3">
        <v>-2477</v>
      </c>
      <c r="I47" s="3"/>
      <c r="J47" s="3">
        <v>412</v>
      </c>
    </row>
    <row r="48" spans="1:10" s="117" customFormat="1" ht="18" customHeight="1">
      <c r="A48" s="108" t="s">
        <v>0</v>
      </c>
      <c r="B48" s="109"/>
      <c r="C48" s="109"/>
      <c r="D48" s="116"/>
      <c r="E48" s="109"/>
      <c r="F48" s="109"/>
      <c r="G48" s="109"/>
      <c r="H48" s="109"/>
      <c r="I48" s="109"/>
      <c r="J48" s="116"/>
    </row>
    <row r="49" spans="1:10" ht="18" customHeight="1">
      <c r="A49" s="2" t="s">
        <v>165</v>
      </c>
      <c r="B49" s="1"/>
      <c r="C49" s="1"/>
      <c r="D49" s="80"/>
      <c r="E49" s="1"/>
      <c r="F49" s="1"/>
      <c r="G49" s="1"/>
      <c r="H49" s="1"/>
      <c r="I49" s="1"/>
      <c r="J49" s="80"/>
    </row>
    <row r="50" spans="1:10" ht="18" customHeight="1">
      <c r="A50" s="2"/>
      <c r="B50" s="1"/>
      <c r="C50" s="1"/>
      <c r="D50" s="1"/>
      <c r="E50" s="1"/>
      <c r="F50" s="1"/>
      <c r="G50" s="1"/>
      <c r="H50" s="1"/>
      <c r="I50" s="1"/>
      <c r="J50" s="1"/>
    </row>
    <row r="51" spans="1:10" ht="18" customHeight="1">
      <c r="A51" s="1"/>
      <c r="B51" s="121"/>
      <c r="C51" s="121"/>
      <c r="D51" s="148" t="s">
        <v>43</v>
      </c>
      <c r="E51" s="148"/>
      <c r="F51" s="148"/>
      <c r="G51" s="1"/>
      <c r="H51" s="148" t="s">
        <v>44</v>
      </c>
      <c r="I51" s="148"/>
      <c r="J51" s="148"/>
    </row>
    <row r="52" spans="1:10" ht="18" customHeight="1">
      <c r="A52" s="1"/>
      <c r="B52" s="121"/>
      <c r="C52" s="121"/>
      <c r="D52" s="147" t="s">
        <v>46</v>
      </c>
      <c r="E52" s="147"/>
      <c r="F52" s="147"/>
      <c r="G52" s="1"/>
      <c r="H52" s="147" t="s">
        <v>46</v>
      </c>
      <c r="I52" s="147"/>
      <c r="J52" s="147"/>
    </row>
    <row r="53" spans="1:10" ht="18" customHeight="1">
      <c r="A53" s="1"/>
      <c r="B53" s="121"/>
      <c r="C53" s="121"/>
      <c r="D53" s="152" t="s">
        <v>156</v>
      </c>
      <c r="E53" s="152"/>
      <c r="F53" s="152"/>
      <c r="G53" s="120"/>
      <c r="H53" s="146" t="s">
        <v>156</v>
      </c>
      <c r="I53" s="146"/>
      <c r="J53" s="146"/>
    </row>
    <row r="54" spans="1:10" ht="18" customHeight="1">
      <c r="A54" s="1"/>
      <c r="B54" s="121"/>
      <c r="C54" s="121"/>
      <c r="D54" s="146" t="s">
        <v>157</v>
      </c>
      <c r="E54" s="146"/>
      <c r="F54" s="146"/>
      <c r="G54" s="120"/>
      <c r="H54" s="146" t="s">
        <v>157</v>
      </c>
      <c r="I54" s="146"/>
      <c r="J54" s="146"/>
    </row>
    <row r="55" spans="1:10" ht="18" customHeight="1">
      <c r="A55" s="1"/>
      <c r="B55" s="118" t="s">
        <v>5</v>
      </c>
      <c r="C55" s="118"/>
      <c r="D55" s="123">
        <v>2020</v>
      </c>
      <c r="E55" s="123"/>
      <c r="F55" s="123">
        <v>2019</v>
      </c>
      <c r="G55" s="123"/>
      <c r="H55" s="123">
        <v>2020</v>
      </c>
      <c r="I55" s="123"/>
      <c r="J55" s="123">
        <v>2019</v>
      </c>
    </row>
    <row r="56" spans="1:10" ht="18" customHeight="1">
      <c r="A56" s="1"/>
      <c r="B56" s="118"/>
      <c r="C56" s="118"/>
      <c r="D56" s="120"/>
      <c r="E56" s="120"/>
      <c r="F56" s="145" t="s">
        <v>151</v>
      </c>
      <c r="G56" s="145"/>
      <c r="H56" s="145"/>
      <c r="I56" s="120"/>
      <c r="J56" s="120"/>
    </row>
    <row r="57" spans="1:10" ht="18" customHeight="1">
      <c r="A57" s="1" t="s">
        <v>131</v>
      </c>
      <c r="B57" s="121"/>
      <c r="C57" s="121"/>
      <c r="D57" s="27">
        <v>-19</v>
      </c>
      <c r="E57" s="3"/>
      <c r="F57" s="27">
        <v>-4707</v>
      </c>
      <c r="G57" s="3"/>
      <c r="H57" s="3">
        <v>0</v>
      </c>
      <c r="I57" s="3"/>
      <c r="J57" s="3">
        <v>-4491</v>
      </c>
    </row>
    <row r="58" spans="1:10" ht="18" customHeight="1">
      <c r="A58" s="1" t="s">
        <v>30</v>
      </c>
      <c r="B58" s="121"/>
      <c r="C58" s="121"/>
      <c r="D58" s="27">
        <v>0</v>
      </c>
      <c r="E58" s="3"/>
      <c r="F58" s="27">
        <v>-603</v>
      </c>
      <c r="G58" s="3"/>
      <c r="H58" s="3">
        <v>0</v>
      </c>
      <c r="I58" s="3"/>
      <c r="J58" s="3">
        <v>-603</v>
      </c>
    </row>
    <row r="59" spans="1:10" ht="18" customHeight="1">
      <c r="A59" s="1" t="s">
        <v>132</v>
      </c>
      <c r="B59" s="121"/>
      <c r="C59" s="121"/>
      <c r="D59" s="87">
        <f>SUM(D37:D47,D57:D58)</f>
        <v>35186</v>
      </c>
      <c r="E59" s="3"/>
      <c r="F59" s="87">
        <f>SUM(F37:F47,F57:F58)</f>
        <v>-24025</v>
      </c>
      <c r="G59" s="3"/>
      <c r="H59" s="87">
        <f>SUM(H37:H47,H57:H58)</f>
        <v>-5854</v>
      </c>
      <c r="I59" s="3"/>
      <c r="J59" s="87">
        <f>SUM(J37:J47,J57:J58)</f>
        <v>-25603</v>
      </c>
    </row>
    <row r="60" spans="1:10" ht="18" customHeight="1">
      <c r="A60" s="1" t="s">
        <v>133</v>
      </c>
      <c r="B60" s="121"/>
      <c r="C60" s="121"/>
      <c r="D60" s="98">
        <v>-403</v>
      </c>
      <c r="E60" s="84"/>
      <c r="F60" s="98">
        <v>-701</v>
      </c>
      <c r="G60" s="100"/>
      <c r="H60" s="100">
        <v>-304</v>
      </c>
      <c r="I60" s="100"/>
      <c r="J60" s="100">
        <v>-558</v>
      </c>
    </row>
    <row r="61" spans="1:10" ht="18" customHeight="1">
      <c r="A61" s="24" t="s">
        <v>108</v>
      </c>
      <c r="B61" s="119"/>
      <c r="C61" s="119"/>
      <c r="D61" s="88">
        <f>SUM(D59:D60)</f>
        <v>34783</v>
      </c>
      <c r="E61" s="89"/>
      <c r="F61" s="88">
        <f>SUM(F59:F60)</f>
        <v>-24726</v>
      </c>
      <c r="G61" s="89"/>
      <c r="H61" s="88">
        <f>SUM(H59:H60)</f>
        <v>-6158</v>
      </c>
      <c r="I61" s="89"/>
      <c r="J61" s="88">
        <f>SUM(J59:J60)</f>
        <v>-26161</v>
      </c>
    </row>
    <row r="62" spans="1:10" ht="18" customHeight="1">
      <c r="A62" s="1"/>
      <c r="B62" s="1"/>
      <c r="C62" s="121"/>
      <c r="D62" s="90"/>
      <c r="E62" s="90"/>
      <c r="F62" s="90"/>
      <c r="G62" s="90"/>
      <c r="H62" s="90"/>
      <c r="I62" s="90"/>
      <c r="J62" s="90"/>
    </row>
    <row r="63" spans="1:10" ht="18" customHeight="1">
      <c r="A63" s="20" t="s">
        <v>77</v>
      </c>
      <c r="B63" s="121"/>
      <c r="C63" s="121"/>
      <c r="D63" s="86"/>
      <c r="E63" s="84"/>
      <c r="F63" s="86"/>
      <c r="G63" s="84"/>
      <c r="H63" s="84"/>
      <c r="I63" s="84"/>
      <c r="J63" s="84"/>
    </row>
    <row r="64" spans="1:10" ht="18" customHeight="1">
      <c r="A64" s="1" t="s">
        <v>78</v>
      </c>
      <c r="B64" s="121"/>
      <c r="C64" s="121"/>
      <c r="D64" s="86">
        <v>350</v>
      </c>
      <c r="E64" s="84"/>
      <c r="F64" s="27">
        <v>1237</v>
      </c>
      <c r="G64" s="3"/>
      <c r="H64" s="84">
        <v>350</v>
      </c>
      <c r="I64" s="3"/>
      <c r="J64" s="27">
        <v>529</v>
      </c>
    </row>
    <row r="65" spans="1:10" ht="18" customHeight="1">
      <c r="A65" s="1" t="s">
        <v>85</v>
      </c>
      <c r="B65" s="121"/>
      <c r="C65" s="121"/>
      <c r="D65" s="86">
        <v>-168</v>
      </c>
      <c r="E65" s="84"/>
      <c r="F65" s="27">
        <v>0</v>
      </c>
      <c r="G65" s="3"/>
      <c r="H65" s="84">
        <v>-168</v>
      </c>
      <c r="I65" s="3"/>
      <c r="J65" s="27">
        <v>0</v>
      </c>
    </row>
    <row r="66" spans="1:10" ht="18" customHeight="1">
      <c r="A66" s="1" t="s">
        <v>109</v>
      </c>
      <c r="B66" s="121"/>
      <c r="C66" s="121"/>
      <c r="D66" s="86">
        <v>0</v>
      </c>
      <c r="E66" s="84"/>
      <c r="F66" s="27">
        <v>0</v>
      </c>
      <c r="G66" s="3"/>
      <c r="H66" s="84">
        <v>-22238</v>
      </c>
      <c r="I66" s="3"/>
      <c r="J66" s="27">
        <v>-61160</v>
      </c>
    </row>
    <row r="67" spans="1:10" ht="18" customHeight="1">
      <c r="A67" s="1" t="s">
        <v>79</v>
      </c>
      <c r="B67" s="121"/>
      <c r="C67" s="121"/>
      <c r="D67" s="86">
        <v>0</v>
      </c>
      <c r="E67" s="84"/>
      <c r="F67" s="27">
        <v>0</v>
      </c>
      <c r="G67" s="3"/>
      <c r="H67" s="84">
        <v>7000</v>
      </c>
      <c r="I67" s="3"/>
      <c r="J67" s="27">
        <v>0</v>
      </c>
    </row>
    <row r="68" spans="1:10" ht="18" customHeight="1">
      <c r="A68" s="1" t="s">
        <v>110</v>
      </c>
      <c r="B68" s="121"/>
      <c r="C68" s="121"/>
      <c r="D68" s="86">
        <v>-760</v>
      </c>
      <c r="E68" s="84"/>
      <c r="F68" s="27">
        <v>-3559</v>
      </c>
      <c r="G68" s="3"/>
      <c r="H68" s="84">
        <v>-198</v>
      </c>
      <c r="I68" s="3"/>
      <c r="J68" s="27">
        <v>-2</v>
      </c>
    </row>
    <row r="69" spans="1:10" ht="18" customHeight="1">
      <c r="A69" s="1" t="s">
        <v>134</v>
      </c>
      <c r="B69" s="121"/>
      <c r="C69" s="121"/>
      <c r="D69" s="27">
        <v>626</v>
      </c>
      <c r="E69" s="3"/>
      <c r="F69" s="27">
        <v>179</v>
      </c>
      <c r="G69" s="3"/>
      <c r="H69" s="27">
        <v>393</v>
      </c>
      <c r="I69" s="3"/>
      <c r="J69" s="27">
        <v>179</v>
      </c>
    </row>
    <row r="70" spans="1:10" ht="18" customHeight="1">
      <c r="A70" s="1" t="s">
        <v>181</v>
      </c>
      <c r="B70" s="121"/>
      <c r="C70" s="121"/>
      <c r="D70" s="27">
        <v>0</v>
      </c>
      <c r="E70" s="3"/>
      <c r="F70" s="27">
        <v>0</v>
      </c>
      <c r="G70" s="3"/>
      <c r="H70" s="27">
        <v>0</v>
      </c>
      <c r="I70" s="3"/>
      <c r="J70" s="27">
        <v>140</v>
      </c>
    </row>
    <row r="71" spans="1:10" ht="18" customHeight="1">
      <c r="A71" s="1" t="s">
        <v>182</v>
      </c>
      <c r="B71" s="121"/>
      <c r="C71" s="121"/>
      <c r="D71" s="27">
        <v>0</v>
      </c>
      <c r="E71" s="3"/>
      <c r="F71" s="27">
        <v>1179</v>
      </c>
      <c r="G71" s="3"/>
      <c r="H71" s="27">
        <v>0</v>
      </c>
      <c r="I71" s="3"/>
      <c r="J71" s="27">
        <v>1179</v>
      </c>
    </row>
    <row r="72" spans="1:10" ht="18" customHeight="1">
      <c r="A72" s="1" t="s">
        <v>111</v>
      </c>
      <c r="B72" s="121"/>
      <c r="C72" s="121"/>
      <c r="D72" s="27">
        <v>0</v>
      </c>
      <c r="E72" s="3"/>
      <c r="F72" s="27">
        <v>14881</v>
      </c>
      <c r="G72" s="3"/>
      <c r="H72" s="27">
        <v>0</v>
      </c>
      <c r="I72" s="3"/>
      <c r="J72" s="27">
        <v>-214</v>
      </c>
    </row>
    <row r="73" spans="1:10" ht="18" customHeight="1">
      <c r="A73" s="24" t="s">
        <v>135</v>
      </c>
      <c r="B73" s="119"/>
      <c r="C73" s="119"/>
      <c r="D73" s="91">
        <f>SUM(D64:D72)</f>
        <v>48</v>
      </c>
      <c r="E73" s="11"/>
      <c r="F73" s="91">
        <f>SUM(F64:F72)</f>
        <v>13917</v>
      </c>
      <c r="G73" s="11"/>
      <c r="H73" s="91">
        <f>SUM(H64:H72)</f>
        <v>-14861</v>
      </c>
      <c r="I73" s="11"/>
      <c r="J73" s="91">
        <f>SUM(J64:J72)</f>
        <v>-59349</v>
      </c>
    </row>
    <row r="74" spans="1:10" ht="18" customHeight="1">
      <c r="A74" s="1"/>
      <c r="B74" s="121"/>
      <c r="C74" s="121"/>
      <c r="D74" s="92"/>
      <c r="E74" s="1"/>
      <c r="F74" s="92"/>
      <c r="G74" s="1"/>
      <c r="H74" s="92"/>
      <c r="I74" s="1"/>
      <c r="J74" s="92"/>
    </row>
    <row r="75" spans="1:10" ht="18" customHeight="1">
      <c r="A75" s="20" t="s">
        <v>80</v>
      </c>
      <c r="B75" s="121"/>
      <c r="C75" s="121"/>
      <c r="D75" s="80"/>
      <c r="E75" s="1"/>
      <c r="F75" s="80"/>
      <c r="G75" s="1"/>
      <c r="H75" s="1"/>
      <c r="I75" s="1"/>
      <c r="J75" s="1"/>
    </row>
    <row r="76" spans="1:10" ht="18" customHeight="1">
      <c r="A76" s="1" t="s">
        <v>166</v>
      </c>
      <c r="B76" s="121"/>
      <c r="C76" s="121"/>
      <c r="D76" s="85">
        <v>-4764</v>
      </c>
      <c r="E76" s="3"/>
      <c r="F76" s="27">
        <v>-15891</v>
      </c>
      <c r="G76" s="3"/>
      <c r="H76" s="85">
        <v>-23</v>
      </c>
      <c r="I76" s="3"/>
      <c r="J76" s="3">
        <v>-1335</v>
      </c>
    </row>
    <row r="77" spans="1:10" ht="18" customHeight="1">
      <c r="A77" s="1" t="s">
        <v>81</v>
      </c>
      <c r="B77" s="121"/>
      <c r="C77" s="121"/>
      <c r="D77" s="85">
        <v>4077</v>
      </c>
      <c r="E77" s="3"/>
      <c r="F77" s="27">
        <v>9584</v>
      </c>
      <c r="G77" s="3"/>
      <c r="H77" s="85">
        <v>-426</v>
      </c>
      <c r="I77" s="3"/>
      <c r="J77" s="3">
        <v>-1490</v>
      </c>
    </row>
    <row r="78" spans="1:10" ht="18" customHeight="1">
      <c r="A78" s="1" t="s">
        <v>82</v>
      </c>
      <c r="B78" s="121"/>
      <c r="C78" s="121"/>
      <c r="D78" s="85">
        <v>0</v>
      </c>
      <c r="E78" s="3"/>
      <c r="F78" s="86">
        <v>20000</v>
      </c>
      <c r="G78" s="3"/>
      <c r="H78" s="85">
        <v>0</v>
      </c>
      <c r="I78" s="3"/>
      <c r="J78" s="3">
        <v>0</v>
      </c>
    </row>
    <row r="79" spans="1:10" ht="18" customHeight="1">
      <c r="A79" s="1" t="s">
        <v>186</v>
      </c>
      <c r="B79" s="121"/>
      <c r="C79" s="121"/>
      <c r="D79" s="85">
        <v>0</v>
      </c>
      <c r="E79" s="3"/>
      <c r="F79" s="27">
        <v>-20000</v>
      </c>
      <c r="G79" s="3"/>
      <c r="H79" s="85">
        <v>0</v>
      </c>
      <c r="I79" s="3"/>
      <c r="J79" s="3">
        <v>0</v>
      </c>
    </row>
    <row r="80" spans="1:10" ht="18" customHeight="1">
      <c r="A80" s="1" t="s">
        <v>136</v>
      </c>
      <c r="B80" s="121"/>
      <c r="C80" s="121"/>
      <c r="D80" s="85">
        <v>0</v>
      </c>
      <c r="E80" s="3"/>
      <c r="F80" s="27">
        <v>-65000</v>
      </c>
      <c r="G80" s="3"/>
      <c r="H80" s="85">
        <v>0</v>
      </c>
      <c r="I80" s="3"/>
      <c r="J80" s="3">
        <v>-50000</v>
      </c>
    </row>
    <row r="81" spans="1:10" ht="18" customHeight="1">
      <c r="A81" s="1" t="s">
        <v>188</v>
      </c>
      <c r="B81" s="121"/>
      <c r="C81" s="121"/>
      <c r="D81" s="85">
        <v>0</v>
      </c>
      <c r="E81" s="3"/>
      <c r="F81" s="27">
        <v>-65000</v>
      </c>
      <c r="G81" s="3"/>
      <c r="H81" s="85">
        <v>0</v>
      </c>
      <c r="I81" s="3"/>
      <c r="J81" s="3">
        <v>-50000</v>
      </c>
    </row>
    <row r="82" spans="1:10" ht="18" customHeight="1">
      <c r="A82" s="1" t="s">
        <v>183</v>
      </c>
      <c r="B82" s="121"/>
      <c r="C82" s="121"/>
      <c r="D82" s="85">
        <v>-43410</v>
      </c>
      <c r="E82" s="3"/>
      <c r="F82" s="86">
        <v>-20959</v>
      </c>
      <c r="G82" s="3"/>
      <c r="H82" s="85">
        <v>0</v>
      </c>
      <c r="I82" s="3"/>
      <c r="J82" s="3">
        <v>0</v>
      </c>
    </row>
    <row r="83" spans="1:10" ht="18" customHeight="1">
      <c r="A83" s="1" t="s">
        <v>239</v>
      </c>
      <c r="B83" s="121"/>
      <c r="C83" s="121"/>
      <c r="D83" s="85">
        <v>-837</v>
      </c>
      <c r="E83" s="3"/>
      <c r="F83" s="27">
        <v>-471</v>
      </c>
      <c r="G83" s="3"/>
      <c r="H83" s="85">
        <v>-215</v>
      </c>
      <c r="I83" s="3"/>
      <c r="J83" s="3">
        <v>-271</v>
      </c>
    </row>
    <row r="84" spans="1:10" ht="18" customHeight="1">
      <c r="A84" s="24" t="s">
        <v>195</v>
      </c>
      <c r="B84" s="119"/>
      <c r="C84" s="119"/>
      <c r="D84" s="88">
        <f>SUM(D76:D83)</f>
        <v>-44934</v>
      </c>
      <c r="E84" s="89"/>
      <c r="F84" s="88">
        <f>SUM(F76:F83)</f>
        <v>-157737</v>
      </c>
      <c r="G84" s="89"/>
      <c r="H84" s="88">
        <f>SUM(H76:H83)</f>
        <v>-664</v>
      </c>
      <c r="I84" s="89"/>
      <c r="J84" s="88">
        <f>SUM(J76:J83)</f>
        <v>-103096</v>
      </c>
    </row>
    <row r="85" spans="1:10" ht="8.25" customHeight="1">
      <c r="A85" s="24"/>
      <c r="B85" s="139"/>
      <c r="C85" s="139"/>
      <c r="D85" s="96"/>
      <c r="E85" s="89"/>
      <c r="F85" s="96"/>
      <c r="G85" s="89"/>
      <c r="H85" s="96"/>
      <c r="I85" s="89"/>
      <c r="J85" s="96"/>
    </row>
    <row r="86" spans="1:10" ht="18" customHeight="1">
      <c r="A86" s="2" t="s">
        <v>238</v>
      </c>
      <c r="B86" s="119"/>
      <c r="C86" s="119"/>
      <c r="D86" s="11">
        <f>SUM(D61,D73,D84)</f>
        <v>-10103</v>
      </c>
      <c r="E86" s="11"/>
      <c r="F86" s="11">
        <f>SUM(F61,F73,F84)</f>
        <v>-168546</v>
      </c>
      <c r="G86" s="11"/>
      <c r="H86" s="11">
        <f>SUM(H61,H73,H84)</f>
        <v>-21683</v>
      </c>
      <c r="I86" s="11"/>
      <c r="J86" s="11">
        <f>SUM(J61,J73,J84)</f>
        <v>-188606</v>
      </c>
    </row>
    <row r="87" spans="1:10" ht="18" customHeight="1">
      <c r="A87" s="93" t="s">
        <v>83</v>
      </c>
      <c r="B87" s="121"/>
      <c r="C87" s="121"/>
      <c r="D87" s="3">
        <v>134522</v>
      </c>
      <c r="E87" s="3"/>
      <c r="F87" s="3">
        <v>363173</v>
      </c>
      <c r="G87" s="3"/>
      <c r="H87" s="3">
        <v>74343</v>
      </c>
      <c r="I87" s="3"/>
      <c r="J87" s="3">
        <v>315224</v>
      </c>
    </row>
    <row r="88" spans="1:10" ht="18" customHeight="1" thickBot="1">
      <c r="A88" s="2" t="s">
        <v>187</v>
      </c>
      <c r="B88" s="6"/>
      <c r="C88" s="119"/>
      <c r="D88" s="94">
        <f>SUM(D86:D87)</f>
        <v>124419</v>
      </c>
      <c r="E88" s="89"/>
      <c r="F88" s="94">
        <f>SUM(F86:F87)</f>
        <v>194627</v>
      </c>
      <c r="G88" s="89"/>
      <c r="H88" s="94">
        <f>SUM(H86:H87)</f>
        <v>52660</v>
      </c>
      <c r="I88" s="89"/>
      <c r="J88" s="94">
        <f>SUM(J86:J87)</f>
        <v>126618</v>
      </c>
    </row>
    <row r="89" spans="1:10" ht="18" customHeight="1" thickTop="1">
      <c r="A89" s="2"/>
      <c r="B89" s="121"/>
      <c r="C89" s="121"/>
      <c r="D89" s="95"/>
      <c r="E89" s="89"/>
      <c r="F89" s="95"/>
      <c r="G89" s="89"/>
      <c r="H89" s="96"/>
      <c r="I89" s="89"/>
      <c r="J89" s="96"/>
    </row>
    <row r="90" spans="1:10" ht="18" customHeight="1">
      <c r="D90" s="101">
        <f>D88-BS!D11</f>
        <v>0</v>
      </c>
      <c r="H90" s="101">
        <f>H88-BS!H11</f>
        <v>0</v>
      </c>
      <c r="J90" s="101"/>
    </row>
  </sheetData>
  <sheetProtection password="F7ED" sheet="1" objects="1" scenarios="1"/>
  <mergeCells count="18">
    <mergeCell ref="D51:F51"/>
    <mergeCell ref="H51:J51"/>
    <mergeCell ref="D52:F52"/>
    <mergeCell ref="H52:J52"/>
    <mergeCell ref="D4:F4"/>
    <mergeCell ref="H4:J4"/>
    <mergeCell ref="D6:F6"/>
    <mergeCell ref="H6:J6"/>
    <mergeCell ref="F9:H9"/>
    <mergeCell ref="D7:F7"/>
    <mergeCell ref="D5:F5"/>
    <mergeCell ref="H5:J5"/>
    <mergeCell ref="H7:J7"/>
    <mergeCell ref="D53:F53"/>
    <mergeCell ref="H53:J53"/>
    <mergeCell ref="D54:F54"/>
    <mergeCell ref="H54:J54"/>
    <mergeCell ref="F56:H56"/>
  </mergeCells>
  <pageMargins left="0.59055118110236227" right="0.19685039370078741" top="0.55118110236220474" bottom="0.74803149606299213" header="0.31496062992125984" footer="0.31496062992125984"/>
  <pageSetup paperSize="9" scale="85" firstPageNumber="10" fitToHeight="3" orientation="portrait" useFirstPageNumber="1" r:id="rId1"/>
  <headerFooter>
    <oddFooter>&amp;L&amp;"Times New Roman,Regular"The accompanying notes are an integral part of these financial statements.&amp;R&amp;"Times New Roman,Regular"&amp;P</oddFooter>
  </headerFooter>
  <rowBreaks count="1" manualBreakCount="1">
    <brk id="47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BS</vt:lpstr>
      <vt:lpstr>PL</vt:lpstr>
      <vt:lpstr>CH Conso</vt:lpstr>
      <vt:lpstr>CH Separate</vt:lpstr>
      <vt:lpstr>CF</vt:lpstr>
      <vt:lpstr>BS!Print_Area</vt:lpstr>
      <vt:lpstr>CF!Print_Area</vt:lpstr>
      <vt:lpstr>'CH Conso'!Print_Area</vt:lpstr>
      <vt:lpstr>'CH Separate'!Print_Area</vt:lpstr>
      <vt:lpstr>PL!Print_Area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NPS Siam</dc:creator>
  <cp:lastModifiedBy>maliwan</cp:lastModifiedBy>
  <cp:lastPrinted>2020-10-02T06:28:31Z</cp:lastPrinted>
  <dcterms:created xsi:type="dcterms:W3CDTF">2020-03-12T03:26:02Z</dcterms:created>
  <dcterms:modified xsi:type="dcterms:W3CDTF">2020-10-02T06:28:58Z</dcterms:modified>
</cp:coreProperties>
</file>