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45" yWindow="-15" windowWidth="10275" windowHeight="7440" activeTab="5"/>
  </bookViews>
  <sheets>
    <sheet name="BS" sheetId="1" r:id="rId1"/>
    <sheet name="PL3" sheetId="2" r:id="rId2"/>
    <sheet name="PL9" sheetId="6" r:id="rId3"/>
    <sheet name="CH Conso" sheetId="3" r:id="rId4"/>
    <sheet name="CH Separate" sheetId="4" r:id="rId5"/>
    <sheet name="CF" sheetId="5" r:id="rId6"/>
  </sheets>
  <definedNames>
    <definedName name="_xlnm.Print_Area" localSheetId="0">BS!$A$1:$J$102</definedName>
    <definedName name="_xlnm.Print_Area" localSheetId="5">CF!$A$1:$J$110</definedName>
    <definedName name="_xlnm.Print_Area" localSheetId="3">'CH Conso'!$A$1:$W$62</definedName>
    <definedName name="_xlnm.Print_Area" localSheetId="4">'CH Separate'!$A$1:$P$49</definedName>
    <definedName name="_xlnm.Print_Area" localSheetId="1">'PL3'!$A$1:$J$70</definedName>
    <definedName name="_xlnm.Print_Area" localSheetId="2">'PL9'!$A$1:$J$72</definedName>
  </definedNames>
  <calcPr calcId="124519"/>
</workbook>
</file>

<file path=xl/calcChain.xml><?xml version="1.0" encoding="utf-8"?>
<calcChain xmlns="http://schemas.openxmlformats.org/spreadsheetml/2006/main">
  <c r="J103" i="5"/>
  <c r="H103"/>
  <c r="F103"/>
  <c r="D103"/>
  <c r="F82"/>
  <c r="D71" i="1"/>
  <c r="D98"/>
  <c r="D41" i="5"/>
  <c r="D65" s="1"/>
  <c r="H41"/>
  <c r="H65" s="1"/>
  <c r="D82"/>
  <c r="H67" l="1"/>
  <c r="D27" i="6"/>
  <c r="H27" i="2" l="1"/>
  <c r="D27"/>
  <c r="F27" l="1"/>
  <c r="D61" i="1"/>
  <c r="S25" i="3"/>
  <c r="S24"/>
  <c r="S18"/>
  <c r="S19" s="1"/>
  <c r="U19"/>
  <c r="J82" i="5" l="1"/>
  <c r="H82"/>
  <c r="H105" s="1"/>
  <c r="H107" s="1"/>
  <c r="J41"/>
  <c r="J65" s="1"/>
  <c r="F41"/>
  <c r="F65" s="1"/>
  <c r="N46" i="4"/>
  <c r="L46"/>
  <c r="J46"/>
  <c r="H46"/>
  <c r="F46"/>
  <c r="D46"/>
  <c r="P45"/>
  <c r="P44"/>
  <c r="N41"/>
  <c r="L41"/>
  <c r="J41"/>
  <c r="H41"/>
  <c r="H48" s="1"/>
  <c r="F41"/>
  <c r="D41"/>
  <c r="D48" s="1"/>
  <c r="P40"/>
  <c r="P39"/>
  <c r="N25"/>
  <c r="L25"/>
  <c r="J25"/>
  <c r="H25"/>
  <c r="F25"/>
  <c r="D25"/>
  <c r="P24"/>
  <c r="P23"/>
  <c r="N18"/>
  <c r="N20" s="1"/>
  <c r="L18"/>
  <c r="L20" s="1"/>
  <c r="J18"/>
  <c r="J20" s="1"/>
  <c r="J27" s="1"/>
  <c r="H18"/>
  <c r="H20" s="1"/>
  <c r="F18"/>
  <c r="F20" s="1"/>
  <c r="F27" s="1"/>
  <c r="D18"/>
  <c r="P17"/>
  <c r="P12"/>
  <c r="U51" i="3"/>
  <c r="Q51"/>
  <c r="O51"/>
  <c r="S50"/>
  <c r="W50" s="1"/>
  <c r="S49"/>
  <c r="W49" s="1"/>
  <c r="U46"/>
  <c r="Q46"/>
  <c r="O46"/>
  <c r="M46"/>
  <c r="M53" s="1"/>
  <c r="K46"/>
  <c r="K53" s="1"/>
  <c r="I46"/>
  <c r="I53" s="1"/>
  <c r="G46"/>
  <c r="G53" s="1"/>
  <c r="E46"/>
  <c r="E53" s="1"/>
  <c r="S45"/>
  <c r="W45" s="1"/>
  <c r="S44"/>
  <c r="S46" s="1"/>
  <c r="U26"/>
  <c r="Q26"/>
  <c r="Q28" s="1"/>
  <c r="O26"/>
  <c r="W25"/>
  <c r="W24"/>
  <c r="U21"/>
  <c r="M21"/>
  <c r="M28" s="1"/>
  <c r="S21"/>
  <c r="Q19"/>
  <c r="Q21" s="1"/>
  <c r="O19"/>
  <c r="O21" s="1"/>
  <c r="M19"/>
  <c r="K19"/>
  <c r="K21" s="1"/>
  <c r="K28" s="1"/>
  <c r="I19"/>
  <c r="I21" s="1"/>
  <c r="I28" s="1"/>
  <c r="G19"/>
  <c r="G21" s="1"/>
  <c r="G28" s="1"/>
  <c r="E19"/>
  <c r="E21" s="1"/>
  <c r="E28" s="1"/>
  <c r="W18"/>
  <c r="W19" s="1"/>
  <c r="W21" s="1"/>
  <c r="W13"/>
  <c r="S13"/>
  <c r="J37" i="6"/>
  <c r="J38" s="1"/>
  <c r="H37"/>
  <c r="H38" s="1"/>
  <c r="F37"/>
  <c r="F38" s="1"/>
  <c r="D37"/>
  <c r="D38" s="1"/>
  <c r="J21"/>
  <c r="H21"/>
  <c r="F21"/>
  <c r="D21"/>
  <c r="J14"/>
  <c r="J22" s="1"/>
  <c r="J27" s="1"/>
  <c r="H14"/>
  <c r="H22" s="1"/>
  <c r="H27" s="1"/>
  <c r="F14"/>
  <c r="F22" s="1"/>
  <c r="F27" s="1"/>
  <c r="D14"/>
  <c r="J37" i="2"/>
  <c r="J38" s="1"/>
  <c r="H37"/>
  <c r="H38" s="1"/>
  <c r="F37"/>
  <c r="F38" s="1"/>
  <c r="D37"/>
  <c r="D38" s="1"/>
  <c r="J21"/>
  <c r="H21"/>
  <c r="F21"/>
  <c r="D21"/>
  <c r="J14"/>
  <c r="J22" s="1"/>
  <c r="J27" s="1"/>
  <c r="H14"/>
  <c r="F14"/>
  <c r="F22" s="1"/>
  <c r="D14"/>
  <c r="D22" s="1"/>
  <c r="J98" i="1"/>
  <c r="J100" s="1"/>
  <c r="H98"/>
  <c r="H100" s="1"/>
  <c r="F98"/>
  <c r="F100" s="1"/>
  <c r="D100"/>
  <c r="J71"/>
  <c r="H71"/>
  <c r="F71"/>
  <c r="J61"/>
  <c r="J72" s="1"/>
  <c r="H61"/>
  <c r="H72" s="1"/>
  <c r="F61"/>
  <c r="F72" s="1"/>
  <c r="J35"/>
  <c r="H35"/>
  <c r="F35"/>
  <c r="D35"/>
  <c r="J20"/>
  <c r="J37" s="1"/>
  <c r="H20"/>
  <c r="F20"/>
  <c r="F37" s="1"/>
  <c r="D20"/>
  <c r="O28" i="3" l="1"/>
  <c r="U53"/>
  <c r="O53"/>
  <c r="P25" i="4"/>
  <c r="L27"/>
  <c r="H27"/>
  <c r="P18"/>
  <c r="N48"/>
  <c r="J48"/>
  <c r="F48"/>
  <c r="H37" i="1"/>
  <c r="P46" i="4"/>
  <c r="L48"/>
  <c r="S51" i="3"/>
  <c r="W51" s="1"/>
  <c r="Q53"/>
  <c r="D22" i="6"/>
  <c r="H22" i="2"/>
  <c r="D37" i="1"/>
  <c r="J67" i="5"/>
  <c r="D67"/>
  <c r="D105" s="1"/>
  <c r="D107" s="1"/>
  <c r="F67"/>
  <c r="F105" s="1"/>
  <c r="F107" s="1"/>
  <c r="N27" i="4"/>
  <c r="U28" i="3"/>
  <c r="D72" i="1"/>
  <c r="D102" s="1"/>
  <c r="D20" i="4"/>
  <c r="P20" s="1"/>
  <c r="P27" s="1"/>
  <c r="P41"/>
  <c r="W44" i="3"/>
  <c r="W46" s="1"/>
  <c r="S26"/>
  <c r="J55" i="6"/>
  <c r="J53" s="1"/>
  <c r="J29"/>
  <c r="J40"/>
  <c r="J60" s="1"/>
  <c r="J58" s="1"/>
  <c r="H55"/>
  <c r="H53" s="1"/>
  <c r="H29"/>
  <c r="F55"/>
  <c r="F53" s="1"/>
  <c r="F29"/>
  <c r="H40"/>
  <c r="H60" s="1"/>
  <c r="H58" s="1"/>
  <c r="F40"/>
  <c r="F60" s="1"/>
  <c r="F58" s="1"/>
  <c r="D55" i="2"/>
  <c r="D53" s="1"/>
  <c r="D29"/>
  <c r="J55"/>
  <c r="J29"/>
  <c r="J53" s="1"/>
  <c r="D40"/>
  <c r="D60" s="1"/>
  <c r="D58" s="1"/>
  <c r="J40"/>
  <c r="F55"/>
  <c r="F29"/>
  <c r="F53" s="1"/>
  <c r="F40"/>
  <c r="J102" i="1"/>
  <c r="J103" s="1"/>
  <c r="H102"/>
  <c r="F102"/>
  <c r="F103" s="1"/>
  <c r="P48" i="4" l="1"/>
  <c r="J105" i="5"/>
  <c r="J107" s="1"/>
  <c r="W53" i="3"/>
  <c r="D40" i="6"/>
  <c r="D60" s="1"/>
  <c r="D58" s="1"/>
  <c r="H40" i="2"/>
  <c r="H60" s="1"/>
  <c r="H58" s="1"/>
  <c r="H29"/>
  <c r="H103" i="1"/>
  <c r="S53" i="3"/>
  <c r="D103" i="1"/>
  <c r="D27" i="4"/>
  <c r="S28" i="3"/>
  <c r="W26"/>
  <c r="W28" s="1"/>
  <c r="F60" i="2"/>
  <c r="F58"/>
  <c r="J60"/>
  <c r="J58"/>
  <c r="D55" i="6" l="1"/>
  <c r="D53" s="1"/>
  <c r="D29"/>
  <c r="H55" i="2"/>
  <c r="H53" s="1"/>
</calcChain>
</file>

<file path=xl/sharedStrings.xml><?xml version="1.0" encoding="utf-8"?>
<sst xmlns="http://schemas.openxmlformats.org/spreadsheetml/2006/main" count="539" uniqueCount="273">
  <si>
    <t>The International Engineering Public Company Limited and its Subsidiaries</t>
  </si>
  <si>
    <t>Statements of financial position</t>
  </si>
  <si>
    <t>Consolidated financial statements</t>
  </si>
  <si>
    <t>Separate financial statements</t>
  </si>
  <si>
    <t>Assets</t>
  </si>
  <si>
    <t>Note</t>
  </si>
  <si>
    <t>Current assets</t>
  </si>
  <si>
    <t>Cash and cash equivalents</t>
  </si>
  <si>
    <t>Trade accounts receivable</t>
  </si>
  <si>
    <t>Short-term loans</t>
  </si>
  <si>
    <t>Inventories</t>
  </si>
  <si>
    <t>Total current assets</t>
  </si>
  <si>
    <t>Non-current assets</t>
  </si>
  <si>
    <t>Investments in subsidiaries</t>
  </si>
  <si>
    <t>Investment properties</t>
  </si>
  <si>
    <t>Property, plant and equipment</t>
  </si>
  <si>
    <t>Goodwill</t>
  </si>
  <si>
    <t>Pledged deposits at banks</t>
  </si>
  <si>
    <t>Other non-current assets</t>
  </si>
  <si>
    <t>Total non-current assets</t>
  </si>
  <si>
    <t>Total assets</t>
  </si>
  <si>
    <t>Liabilities and equity</t>
  </si>
  <si>
    <t>Current liabilities</t>
  </si>
  <si>
    <t xml:space="preserve">Bank overdrafts and short-term loans </t>
  </si>
  <si>
    <t xml:space="preserve">   from financial institutions</t>
  </si>
  <si>
    <t>Trade account payables</t>
  </si>
  <si>
    <t>Current portion of long-term loans</t>
  </si>
  <si>
    <t>Total current liabilities</t>
  </si>
  <si>
    <t>Non-current liabilities</t>
  </si>
  <si>
    <t>Long-term loans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</si>
  <si>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</si>
  <si>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</si>
  <si>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</si>
  <si>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</si>
  <si>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</si>
  <si>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Authorized share capital</t>
  </si>
  <si>
    <t>Retained earnings (deficit)</t>
  </si>
  <si>
    <t xml:space="preserve">   Appropriated</t>
  </si>
  <si>
    <t xml:space="preserve">        Legal reserve</t>
  </si>
  <si>
    <t>Other components of equity</t>
  </si>
  <si>
    <t>Non-controlling interests</t>
  </si>
  <si>
    <t xml:space="preserve">Total equity </t>
  </si>
  <si>
    <t xml:space="preserve">Total liabilities and equity </t>
  </si>
  <si>
    <t>Consolidated</t>
  </si>
  <si>
    <t xml:space="preserve">Separate </t>
  </si>
  <si>
    <t xml:space="preserve"> financial statements</t>
  </si>
  <si>
    <t>financial statements</t>
  </si>
  <si>
    <t>Revenues</t>
  </si>
  <si>
    <t>Revenues from sales of goods or rendering of services</t>
  </si>
  <si>
    <t>Revenues from subsidy for adders</t>
  </si>
  <si>
    <t>Other income</t>
  </si>
  <si>
    <t>Total revenues</t>
  </si>
  <si>
    <t>Expenses</t>
  </si>
  <si>
    <t>Cost of sales of goods or rendering of  services</t>
  </si>
  <si>
    <t>Other expenses</t>
  </si>
  <si>
    <t>Finance costs</t>
  </si>
  <si>
    <t>Total expenses</t>
  </si>
  <si>
    <t>Other comprehensive income</t>
  </si>
  <si>
    <t>Profit (loss) attributable to:-</t>
  </si>
  <si>
    <t xml:space="preserve">   Non-controlling interests</t>
  </si>
  <si>
    <t>Retained earnings (Deficit)</t>
  </si>
  <si>
    <t xml:space="preserve">Issued and </t>
  </si>
  <si>
    <t>Additional paid-in</t>
  </si>
  <si>
    <t>Total equity</t>
  </si>
  <si>
    <t>capital from reduction</t>
  </si>
  <si>
    <t>Non-controlling</t>
  </si>
  <si>
    <t>share capital</t>
  </si>
  <si>
    <t>ordinary shares</t>
  </si>
  <si>
    <t xml:space="preserve">in par value of </t>
  </si>
  <si>
    <t>Legal reserve</t>
  </si>
  <si>
    <t>interests</t>
  </si>
  <si>
    <t>Total transactions with owners,  recorded</t>
  </si>
  <si>
    <t>Cash flows from operating activities</t>
  </si>
  <si>
    <t>Interest income</t>
  </si>
  <si>
    <t>Interest expenses</t>
  </si>
  <si>
    <t>Depreciation and amortization</t>
  </si>
  <si>
    <t>Reversal of allowance for doubtful account</t>
  </si>
  <si>
    <t>Changes in operating assets and liabilities</t>
  </si>
  <si>
    <t>Cash flows from investing activities</t>
  </si>
  <si>
    <t>Interest received</t>
  </si>
  <si>
    <t>Purchase of intangible assets</t>
  </si>
  <si>
    <t>Proceeds from short-term loans to related parties</t>
  </si>
  <si>
    <t>Cash flows from financing activities</t>
  </si>
  <si>
    <t>Bank overdrafts</t>
  </si>
  <si>
    <t>Proceeds from short-term loans from financial institutions</t>
  </si>
  <si>
    <t xml:space="preserve">Cash and cash equivalents at 1 January </t>
  </si>
  <si>
    <t>31 December</t>
  </si>
  <si>
    <t>Withholding tax</t>
  </si>
  <si>
    <t>Other current assets</t>
  </si>
  <si>
    <t>Accrued expense</t>
  </si>
  <si>
    <t>Long-term loans in default</t>
  </si>
  <si>
    <t>Distribution costs</t>
  </si>
  <si>
    <t xml:space="preserve">Administrative expenses </t>
  </si>
  <si>
    <t>Doubtful debts expense</t>
  </si>
  <si>
    <t xml:space="preserve"> </t>
  </si>
  <si>
    <t xml:space="preserve">   </t>
  </si>
  <si>
    <t xml:space="preserve">  subsequently to profit or loss :-</t>
  </si>
  <si>
    <t xml:space="preserve">Total items that will be reclassified  </t>
  </si>
  <si>
    <t>Other components</t>
  </si>
  <si>
    <t>of shareholders' equity</t>
  </si>
  <si>
    <t>Available-for-sale</t>
  </si>
  <si>
    <t>investments</t>
  </si>
  <si>
    <t xml:space="preserve"> (Deficit)</t>
  </si>
  <si>
    <t>attributable to</t>
  </si>
  <si>
    <t>Total</t>
  </si>
  <si>
    <t>shareholders' equity</t>
  </si>
  <si>
    <t>Other current receivables</t>
  </si>
  <si>
    <t xml:space="preserve">   plant and equipment</t>
  </si>
  <si>
    <t>Other current payables</t>
  </si>
  <si>
    <t>Net cash from (used in) operating activities</t>
  </si>
  <si>
    <t>Payment of short-term loans to related parties</t>
  </si>
  <si>
    <t>Purchase of property, plant and equipment</t>
  </si>
  <si>
    <t>Pledged deposit at bank</t>
  </si>
  <si>
    <t>Finance lease payment</t>
  </si>
  <si>
    <t>Other intangible assets</t>
  </si>
  <si>
    <t xml:space="preserve">   Issued and paid share capital </t>
  </si>
  <si>
    <t>share premium on ordinary shares</t>
  </si>
  <si>
    <t xml:space="preserve">Discount from changes in ownership </t>
  </si>
  <si>
    <t xml:space="preserve">Total equity attributable to owners </t>
  </si>
  <si>
    <t xml:space="preserve">    of the parent</t>
  </si>
  <si>
    <t xml:space="preserve">    subsequently to profit or loss </t>
  </si>
  <si>
    <t xml:space="preserve">   Owners of the parent</t>
  </si>
  <si>
    <t>paid</t>
  </si>
  <si>
    <t>Discount from</t>
  </si>
  <si>
    <t>changes in</t>
  </si>
  <si>
    <t xml:space="preserve">Share premuim </t>
  </si>
  <si>
    <t xml:space="preserve">owners of </t>
  </si>
  <si>
    <t>parent</t>
  </si>
  <si>
    <t xml:space="preserve">Reversal of allowance for impairment of property, </t>
  </si>
  <si>
    <t>Gain on disposal of equipment</t>
  </si>
  <si>
    <t>Provision for penalty under the contract</t>
  </si>
  <si>
    <t>Employee benefit expenses</t>
  </si>
  <si>
    <t>Payment of provision on lawsuit</t>
  </si>
  <si>
    <t>Net cash generated from (used in) operation</t>
  </si>
  <si>
    <t>Withholding tax paid</t>
  </si>
  <si>
    <t>Sales of equipment</t>
  </si>
  <si>
    <t>Net cash from (used in) investing activities</t>
  </si>
  <si>
    <t xml:space="preserve">Payment of short-term loans from other </t>
  </si>
  <si>
    <t xml:space="preserve">Additional paid-in capital from </t>
  </si>
  <si>
    <t>Additional</t>
  </si>
  <si>
    <t>paid in capital</t>
  </si>
  <si>
    <t>from reduction</t>
  </si>
  <si>
    <t>the ownership</t>
  </si>
  <si>
    <t>interest</t>
  </si>
  <si>
    <t>Other</t>
  </si>
  <si>
    <t>components of</t>
  </si>
  <si>
    <t>Advance for purchasing of investment</t>
  </si>
  <si>
    <t>Earnings</t>
  </si>
  <si>
    <t>Deficit</t>
  </si>
  <si>
    <t>Non-operating assets</t>
  </si>
  <si>
    <t>(Unaudited)</t>
  </si>
  <si>
    <t>(in thousand Baht)</t>
  </si>
  <si>
    <t>Advance received for purchase of shares</t>
  </si>
  <si>
    <t>Deferred rights to use transmission line</t>
  </si>
  <si>
    <t xml:space="preserve">  reduction in par value of ordinary shares</t>
  </si>
  <si>
    <t>Statements of comprehensive income (Unaudited)</t>
  </si>
  <si>
    <t>Three-month period</t>
  </si>
  <si>
    <t>Total comprehensive income (loss) for the period</t>
  </si>
  <si>
    <t>Statements of changes in  equity (Unaudited)</t>
  </si>
  <si>
    <t>Balance as at 1 January 2019</t>
  </si>
  <si>
    <t xml:space="preserve">Loss on write off of other current receivables </t>
  </si>
  <si>
    <t>Statements of cash flows  (Unaudited)</t>
  </si>
  <si>
    <t>Interest paid</t>
  </si>
  <si>
    <t>Current provisions</t>
  </si>
  <si>
    <t>Non-current provisions</t>
  </si>
  <si>
    <t>Loss on write off of investments in subsidiary</t>
  </si>
  <si>
    <t xml:space="preserve"> shares</t>
  </si>
  <si>
    <t>on ordinary</t>
  </si>
  <si>
    <t>Loss</t>
  </si>
  <si>
    <t xml:space="preserve">   Loss</t>
  </si>
  <si>
    <t xml:space="preserve">   Other comprehensive income</t>
  </si>
  <si>
    <t>Loss on write off of other non-current assets</t>
  </si>
  <si>
    <t>Provision on lawsuit</t>
  </si>
  <si>
    <t>Cash received from liquidation of investment in subsidiary</t>
  </si>
  <si>
    <t>Payment of long-term loans from financial institutions</t>
  </si>
  <si>
    <t xml:space="preserve">Items that will be reclassified  </t>
  </si>
  <si>
    <t>directly in equity</t>
  </si>
  <si>
    <t>Trade accounts payable</t>
  </si>
  <si>
    <t>Payment of short-term loans from financial institutions</t>
  </si>
  <si>
    <t>Dividend income</t>
  </si>
  <si>
    <t>Issue of ordinary shares</t>
  </si>
  <si>
    <t>Unrealized (gain) loss on exchange rate</t>
  </si>
  <si>
    <t>Payment of short-term loans from related parties</t>
  </si>
  <si>
    <t>Proceeds from issue of ordinary shares</t>
  </si>
  <si>
    <t>Net cash used in financing activities</t>
  </si>
  <si>
    <t>As at 30 September 2020</t>
  </si>
  <si>
    <t>30 September</t>
  </si>
  <si>
    <t>7, 9</t>
  </si>
  <si>
    <t>Current contract assets</t>
  </si>
  <si>
    <t>Other current financial assets</t>
  </si>
  <si>
    <t>Other non-current financial assets</t>
  </si>
  <si>
    <t>7, 12</t>
  </si>
  <si>
    <t>14, 28</t>
  </si>
  <si>
    <t>Right-of-use assets</t>
  </si>
  <si>
    <t>4, 17</t>
  </si>
  <si>
    <t>7, 24</t>
  </si>
  <si>
    <t>7, 25</t>
  </si>
  <si>
    <t>Current portion of lease liabilities</t>
  </si>
  <si>
    <t>4, 29</t>
  </si>
  <si>
    <t>Other current liabilities</t>
  </si>
  <si>
    <t>Lease liabilities</t>
  </si>
  <si>
    <t>Deferred tax liabilities</t>
  </si>
  <si>
    <t xml:space="preserve">   interest in subsidiaries</t>
  </si>
  <si>
    <t xml:space="preserve">   Deficit</t>
  </si>
  <si>
    <t>7, 14, 16, 17</t>
  </si>
  <si>
    <t>7, 14, 17, 19</t>
  </si>
  <si>
    <t>Profit (loss) from operating activities</t>
  </si>
  <si>
    <t>Finance income</t>
  </si>
  <si>
    <t>Reversal of impairment loss on  assets</t>
  </si>
  <si>
    <t>13, 14, 15</t>
  </si>
  <si>
    <t>Expected credit loss of receivables (reversal)</t>
  </si>
  <si>
    <t>7, 8, 9, 10</t>
  </si>
  <si>
    <t>Profit (loss) before income tax expenses</t>
  </si>
  <si>
    <t>Tax expense (income)</t>
  </si>
  <si>
    <t>Profit (loss) for the period</t>
  </si>
  <si>
    <t>Total comprehensive income (loss)  for the period</t>
  </si>
  <si>
    <t>Total comprehensive profit (loss) attributable to :-</t>
  </si>
  <si>
    <t>Total comprehensive profit  (loss) for the period</t>
  </si>
  <si>
    <t>Earnings (loss) per share (Baht)</t>
  </si>
  <si>
    <t>Reversal of impairment on assets</t>
  </si>
  <si>
    <t>Gain (loss) on remeasuring available -for - sale</t>
  </si>
  <si>
    <t xml:space="preserve">    investments</t>
  </si>
  <si>
    <t>Other comprehensive income (loss) for the period</t>
  </si>
  <si>
    <t>in subsidiaries</t>
  </si>
  <si>
    <t>Transactions  with owners, recorded directly in equity</t>
  </si>
  <si>
    <t>Contributions by and distributions to owners of</t>
  </si>
  <si>
    <t xml:space="preserve">   the Company</t>
  </si>
  <si>
    <t>Total changes in ownership interest in subsidiay</t>
  </si>
  <si>
    <t>Balance as at 1 January 2020-as reported</t>
  </si>
  <si>
    <t>Impact of change in accounting policy</t>
  </si>
  <si>
    <t>Balance as at 1 January 2020-restated</t>
  </si>
  <si>
    <t>Profit</t>
  </si>
  <si>
    <t>Other comprehensive loss</t>
  </si>
  <si>
    <t xml:space="preserve">   Contributions by and distributions to owners of</t>
  </si>
  <si>
    <t xml:space="preserve">      the Company</t>
  </si>
  <si>
    <t xml:space="preserve">  </t>
  </si>
  <si>
    <t xml:space="preserve">   Issue of ordinary shares</t>
  </si>
  <si>
    <t xml:space="preserve">   Total changes in ownership interest in subsidiay</t>
  </si>
  <si>
    <t xml:space="preserve">   directly in equity</t>
  </si>
  <si>
    <t>Reversal of allowance for devaluation of</t>
  </si>
  <si>
    <t xml:space="preserve">  investments in subsidiary</t>
  </si>
  <si>
    <t>Impairment loss of other non-current assets</t>
  </si>
  <si>
    <t>Payment of employee benefit expenses</t>
  </si>
  <si>
    <t>Proceeds from dividend</t>
  </si>
  <si>
    <t>30 Sepember</t>
  </si>
  <si>
    <t>ended 30 September</t>
  </si>
  <si>
    <t>Nine-month period</t>
  </si>
  <si>
    <t>Balance as at 30 September 2019</t>
  </si>
  <si>
    <t>Balance as at 30 September 2020</t>
  </si>
  <si>
    <t>For the nine-month period ended 30 September 2019</t>
  </si>
  <si>
    <t>Loss on impairment of withholding tax</t>
  </si>
  <si>
    <t>Cash and cash equivalents at 30 September</t>
  </si>
  <si>
    <t>Non -cash transactions</t>
  </si>
  <si>
    <t>Loss on write off of withholding tax</t>
  </si>
  <si>
    <t>Loss on write off of  equipment</t>
  </si>
  <si>
    <t>Basic</t>
  </si>
  <si>
    <t xml:space="preserve">   Profit</t>
  </si>
  <si>
    <t>Total comprehensive income  (loss) for the period</t>
  </si>
  <si>
    <t>Adjustments to reconcile profit (loss) to cash receipts (payments)</t>
  </si>
  <si>
    <t>Net increase (decrease) in cash and cash equivalents</t>
  </si>
  <si>
    <t>For the nine-month period ended 30 September 2020</t>
  </si>
  <si>
    <t xml:space="preserve">   Other comprehensive loss</t>
  </si>
  <si>
    <t xml:space="preserve">Non-current provisions for employee </t>
  </si>
  <si>
    <t xml:space="preserve">   benefit</t>
  </si>
  <si>
    <t xml:space="preserve">   financial assets</t>
  </si>
  <si>
    <t xml:space="preserve">   current financial assets</t>
  </si>
  <si>
    <t>Unrealized loss from change in value of other</t>
  </si>
  <si>
    <t>Gain on sale of other non-current financial assets</t>
  </si>
  <si>
    <t>Purchase of other current financial assets</t>
  </si>
  <si>
    <t xml:space="preserve">Cash received from sales of other non-current </t>
  </si>
  <si>
    <t>Purchase of machinery under finance lease agreements</t>
  </si>
  <si>
    <t xml:space="preserve">Reversal of allowance for  impairment of </t>
  </si>
  <si>
    <t xml:space="preserve">   intangible assets</t>
  </si>
</sst>
</file>

<file path=xl/styles.xml><?xml version="1.0" encoding="utf-8"?>
<styleSheet xmlns="http://schemas.openxmlformats.org/spreadsheetml/2006/main">
  <numFmts count="11">
    <numFmt numFmtId="43" formatCode="_-* #,##0.00_-;\-* #,##0.00_-;_-* &quot;-&quot;??_-;_-@_-"/>
    <numFmt numFmtId="187" formatCode="_(* #,##0_);_(* \(#,##0\);_(* &quot;-&quot;??_);_(@_)"/>
    <numFmt numFmtId="188" formatCode="#,##0\ ;\(#,##0\)"/>
    <numFmt numFmtId="189" formatCode="#,##0.00\ ;\(#,##0.00\)"/>
    <numFmt numFmtId="190" formatCode="#,##0.0000\ ;\(#,##0.0000\)"/>
    <numFmt numFmtId="191" formatCode="#,##0_);[Blue]\(#,##0\)"/>
    <numFmt numFmtId="192" formatCode="#,##0\ ;\(#,##0\);&quot;       -        &quot;"/>
    <numFmt numFmtId="193" formatCode="_(* #,##0_);_(* \(#,##0\);_(* &quot;-  &quot;??_);_(@_)"/>
    <numFmt numFmtId="194" formatCode="_(* #,##0.00_);_(* \(#,##0.00\);_(* &quot;-  &quot;??_);_(@_)"/>
    <numFmt numFmtId="195" formatCode="#,##0.00000\ ;\(#,##0.00000\)"/>
    <numFmt numFmtId="196" formatCode="_(* #,##0.00000_);_(* \(#,##0.00000\);_(* &quot;-&quot;??_);_(@_)"/>
  </numFmts>
  <fonts count="20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0"/>
      <name val="Arial"/>
      <family val="2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10"/>
      <name val="Times New Roman"/>
      <family val="1"/>
    </font>
    <font>
      <i/>
      <sz val="11"/>
      <color indexed="10"/>
      <name val="Times New Roman"/>
      <family val="1"/>
    </font>
    <font>
      <sz val="14"/>
      <name val="Cordia New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ahoma"/>
      <family val="2"/>
      <charset val="222"/>
      <scheme val="minor"/>
    </font>
    <font>
      <sz val="12"/>
      <color theme="1"/>
      <name val="Times New Roman"/>
      <family val="1"/>
    </font>
    <font>
      <sz val="15"/>
      <color theme="1"/>
      <name val="Cordia New"/>
      <family val="2"/>
    </font>
    <font>
      <i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94" fontId="6" fillId="0" borderId="0" applyFont="0" applyFill="0" applyBorder="0" applyAlignment="0" applyProtection="0"/>
    <xf numFmtId="0" fontId="13" fillId="0" borderId="0"/>
    <xf numFmtId="0" fontId="18" fillId="0" borderId="0"/>
  </cellStyleXfs>
  <cellXfs count="152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horizontal="left"/>
    </xf>
    <xf numFmtId="187" fontId="2" fillId="0" borderId="0" xfId="1" applyNumberFormat="1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88" fontId="3" fillId="0" borderId="0" xfId="0" applyNumberFormat="1" applyFont="1" applyFill="1" applyBorder="1" applyAlignment="1"/>
    <xf numFmtId="188" fontId="3" fillId="0" borderId="0" xfId="0" applyNumberFormat="1" applyFont="1" applyFill="1" applyAlignment="1"/>
    <xf numFmtId="187" fontId="2" fillId="0" borderId="3" xfId="1" applyNumberFormat="1" applyFont="1" applyFill="1" applyBorder="1" applyAlignment="1"/>
    <xf numFmtId="187" fontId="3" fillId="0" borderId="2" xfId="1" applyNumberFormat="1" applyFont="1" applyFill="1" applyBorder="1" applyAlignment="1"/>
    <xf numFmtId="187" fontId="3" fillId="0" borderId="0" xfId="1" applyNumberFormat="1" applyFont="1" applyFill="1" applyAlignment="1"/>
    <xf numFmtId="187" fontId="2" fillId="0" borderId="0" xfId="1" applyNumberFormat="1" applyFont="1" applyFill="1" applyBorder="1" applyAlignment="1"/>
    <xf numFmtId="187" fontId="3" fillId="0" borderId="0" xfId="1" applyNumberFormat="1" applyFont="1" applyFill="1" applyBorder="1" applyAlignment="1"/>
    <xf numFmtId="190" fontId="2" fillId="0" borderId="0" xfId="0" applyNumberFormat="1" applyFont="1" applyFill="1" applyBorder="1" applyAlignment="1"/>
    <xf numFmtId="190" fontId="2" fillId="0" borderId="0" xfId="1" applyNumberFormat="1" applyFont="1" applyFill="1" applyBorder="1" applyAlignment="1"/>
    <xf numFmtId="188" fontId="2" fillId="0" borderId="0" xfId="0" quotePrefix="1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5" fillId="0" borderId="0" xfId="0" applyFont="1" applyFill="1" applyAlignment="1"/>
    <xf numFmtId="192" fontId="10" fillId="0" borderId="0" xfId="1" applyNumberFormat="1" applyFont="1" applyFill="1" applyAlignment="1"/>
    <xf numFmtId="0" fontId="8" fillId="0" borderId="0" xfId="0" applyFont="1" applyFill="1"/>
    <xf numFmtId="192" fontId="7" fillId="0" borderId="0" xfId="1" applyNumberFormat="1" applyFont="1" applyFill="1" applyAlignment="1"/>
    <xf numFmtId="0" fontId="4" fillId="0" borderId="0" xfId="0" applyFont="1" applyFill="1" applyAlignment="1"/>
    <xf numFmtId="0" fontId="7" fillId="0" borderId="0" xfId="0" applyFont="1" applyFill="1" applyAlignment="1"/>
    <xf numFmtId="192" fontId="7" fillId="0" borderId="0" xfId="0" applyNumberFormat="1" applyFont="1" applyFill="1" applyAlignment="1"/>
    <xf numFmtId="192" fontId="11" fillId="0" borderId="0" xfId="0" applyNumberFormat="1" applyFont="1" applyFill="1" applyAlignment="1"/>
    <xf numFmtId="192" fontId="12" fillId="0" borderId="0" xfId="1" applyNumberFormat="1" applyFont="1" applyFill="1" applyAlignment="1"/>
    <xf numFmtId="192" fontId="7" fillId="0" borderId="3" xfId="1" applyNumberFormat="1" applyFont="1" applyFill="1" applyBorder="1" applyAlignment="1"/>
    <xf numFmtId="0" fontId="3" fillId="0" borderId="0" xfId="0" applyFont="1" applyFill="1" applyAlignment="1"/>
    <xf numFmtId="192" fontId="10" fillId="0" borderId="3" xfId="1" applyNumberFormat="1" applyFont="1" applyFill="1" applyBorder="1" applyAlignment="1"/>
    <xf numFmtId="192" fontId="10" fillId="0" borderId="0" xfId="1" applyNumberFormat="1" applyFont="1" applyFill="1" applyBorder="1" applyAlignment="1"/>
    <xf numFmtId="187" fontId="2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Alignment="1"/>
    <xf numFmtId="187" fontId="2" fillId="0" borderId="0" xfId="1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7" fillId="0" borderId="0" xfId="0" applyFont="1" applyFill="1" applyAlignment="1">
      <alignment horizontal="center"/>
    </xf>
    <xf numFmtId="191" fontId="2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/>
    <xf numFmtId="0" fontId="2" fillId="0" borderId="3" xfId="0" applyFont="1" applyFill="1" applyBorder="1" applyAlignment="1"/>
    <xf numFmtId="191" fontId="2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187" fontId="10" fillId="0" borderId="0" xfId="1" applyNumberFormat="1" applyFont="1" applyFill="1" applyBorder="1" applyAlignment="1">
      <alignment horizontal="right"/>
    </xf>
    <xf numFmtId="187" fontId="10" fillId="0" borderId="0" xfId="1" applyNumberFormat="1" applyFont="1" applyFill="1" applyAlignment="1"/>
    <xf numFmtId="187" fontId="7" fillId="0" borderId="0" xfId="1" applyNumberFormat="1" applyFont="1" applyFill="1" applyBorder="1" applyAlignment="1">
      <alignment horizontal="right"/>
    </xf>
    <xf numFmtId="187" fontId="7" fillId="0" borderId="0" xfId="1" applyNumberFormat="1" applyFont="1" applyFill="1" applyBorder="1" applyAlignment="1"/>
    <xf numFmtId="187" fontId="3" fillId="0" borderId="0" xfId="1" applyNumberFormat="1" applyFont="1" applyFill="1" applyBorder="1" applyAlignment="1">
      <alignment horizontal="right"/>
    </xf>
    <xf numFmtId="187" fontId="8" fillId="0" borderId="0" xfId="1" applyNumberFormat="1" applyFont="1" applyFill="1" applyBorder="1" applyAlignment="1"/>
    <xf numFmtId="187" fontId="8" fillId="0" borderId="0" xfId="1" applyNumberFormat="1" applyFont="1" applyFill="1" applyBorder="1" applyAlignment="1">
      <alignment horizontal="right"/>
    </xf>
    <xf numFmtId="187" fontId="10" fillId="0" borderId="1" xfId="1" applyNumberFormat="1" applyFont="1" applyFill="1" applyBorder="1" applyAlignment="1">
      <alignment horizontal="right"/>
    </xf>
    <xf numFmtId="187" fontId="10" fillId="0" borderId="0" xfId="1" applyNumberFormat="1" applyFont="1" applyFill="1" applyBorder="1" applyAlignment="1"/>
    <xf numFmtId="187" fontId="3" fillId="0" borderId="0" xfId="1" applyNumberFormat="1" applyFont="1" applyFill="1" applyAlignment="1">
      <alignment horizontal="right"/>
    </xf>
    <xf numFmtId="0" fontId="2" fillId="0" borderId="0" xfId="0" applyFont="1" applyFill="1" applyBorder="1" applyAlignment="1">
      <alignment wrapText="1"/>
    </xf>
    <xf numFmtId="0" fontId="4" fillId="0" borderId="4" xfId="0" applyFont="1" applyFill="1" applyBorder="1" applyAlignment="1"/>
    <xf numFmtId="0" fontId="2" fillId="0" borderId="4" xfId="0" applyFont="1" applyFill="1" applyBorder="1" applyAlignment="1"/>
    <xf numFmtId="0" fontId="8" fillId="0" borderId="3" xfId="0" applyFont="1" applyFill="1" applyBorder="1" applyAlignment="1">
      <alignment horizontal="center"/>
    </xf>
    <xf numFmtId="0" fontId="7" fillId="0" borderId="0" xfId="0" applyFont="1" applyFill="1" applyBorder="1" applyAlignment="1"/>
    <xf numFmtId="187" fontId="7" fillId="0" borderId="0" xfId="1" applyNumberFormat="1" applyFont="1" applyFill="1" applyAlignment="1">
      <alignment horizontal="right"/>
    </xf>
    <xf numFmtId="187" fontId="10" fillId="0" borderId="1" xfId="1" applyNumberFormat="1" applyFont="1" applyFill="1" applyBorder="1" applyAlignment="1"/>
    <xf numFmtId="187" fontId="10" fillId="0" borderId="0" xfId="0" applyNumberFormat="1" applyFont="1" applyFill="1" applyAlignment="1"/>
    <xf numFmtId="187" fontId="10" fillId="0" borderId="0" xfId="0" applyNumberFormat="1" applyFont="1" applyFill="1" applyBorder="1" applyAlignment="1"/>
    <xf numFmtId="187" fontId="7" fillId="0" borderId="0" xfId="0" applyNumberFormat="1" applyFont="1" applyFill="1" applyBorder="1" applyAlignment="1"/>
    <xf numFmtId="187" fontId="7" fillId="0" borderId="3" xfId="0" applyNumberFormat="1" applyFont="1" applyFill="1" applyBorder="1" applyAlignment="1"/>
    <xf numFmtId="0" fontId="2" fillId="0" borderId="0" xfId="0" applyFont="1" applyFill="1" applyBorder="1" applyAlignment="1">
      <alignment horizontal="left"/>
    </xf>
    <xf numFmtId="187" fontId="3" fillId="0" borderId="0" xfId="0" applyNumberFormat="1" applyFont="1" applyFill="1" applyAlignment="1">
      <alignment horizontal="center"/>
    </xf>
    <xf numFmtId="187" fontId="3" fillId="0" borderId="2" xfId="1" applyNumberFormat="1" applyFont="1" applyFill="1" applyBorder="1" applyAlignment="1">
      <alignment horizontal="right"/>
    </xf>
    <xf numFmtId="188" fontId="2" fillId="0" borderId="0" xfId="0" applyNumberFormat="1" applyFont="1" applyFill="1" applyAlignment="1"/>
    <xf numFmtId="0" fontId="5" fillId="0" borderId="0" xfId="0" applyFont="1" applyFill="1" applyAlignment="1">
      <alignment horizontal="left"/>
    </xf>
    <xf numFmtId="187" fontId="3" fillId="0" borderId="1" xfId="1" applyNumberFormat="1" applyFont="1" applyFill="1" applyBorder="1" applyAlignment="1"/>
    <xf numFmtId="187" fontId="2" fillId="0" borderId="0" xfId="1" applyNumberFormat="1" applyFont="1" applyFill="1" applyAlignment="1">
      <alignment horizontal="center"/>
    </xf>
    <xf numFmtId="187" fontId="3" fillId="0" borderId="4" xfId="1" applyNumberFormat="1" applyFont="1" applyFill="1" applyBorder="1" applyAlignment="1"/>
    <xf numFmtId="187" fontId="3" fillId="0" borderId="5" xfId="1" applyNumberFormat="1" applyFont="1" applyFill="1" applyBorder="1" applyAlignment="1"/>
    <xf numFmtId="0" fontId="4" fillId="0" borderId="0" xfId="0" applyFont="1" applyFill="1" applyAlignment="1">
      <alignment horizontal="right"/>
    </xf>
    <xf numFmtId="187" fontId="3" fillId="0" borderId="3" xfId="1" applyNumberFormat="1" applyFont="1" applyFill="1" applyBorder="1" applyAlignment="1"/>
    <xf numFmtId="0" fontId="0" fillId="0" borderId="0" xfId="0" applyFont="1" applyFill="1"/>
    <xf numFmtId="49" fontId="2" fillId="0" borderId="0" xfId="0" applyNumberFormat="1" applyFont="1" applyFill="1" applyBorder="1" applyAlignment="1">
      <alignment horizontal="center"/>
    </xf>
    <xf numFmtId="37" fontId="2" fillId="0" borderId="0" xfId="0" applyNumberFormat="1" applyFont="1" applyFill="1" applyBorder="1" applyAlignment="1"/>
    <xf numFmtId="187" fontId="2" fillId="0" borderId="2" xfId="1" applyNumberFormat="1" applyFont="1" applyFill="1" applyBorder="1" applyAlignment="1"/>
    <xf numFmtId="0" fontId="2" fillId="0" borderId="0" xfId="0" applyFont="1" applyFill="1" applyAlignment="1">
      <alignment horizontal="right"/>
    </xf>
    <xf numFmtId="37" fontId="2" fillId="0" borderId="0" xfId="0" applyNumberFormat="1" applyFont="1" applyFill="1" applyAlignment="1">
      <alignment horizontal="right"/>
    </xf>
    <xf numFmtId="37" fontId="2" fillId="0" borderId="0" xfId="0" applyNumberFormat="1" applyFont="1" applyFill="1" applyAlignment="1"/>
    <xf numFmtId="193" fontId="2" fillId="0" borderId="4" xfId="0" applyNumberFormat="1" applyFont="1" applyFill="1" applyBorder="1" applyAlignment="1"/>
    <xf numFmtId="193" fontId="2" fillId="0" borderId="0" xfId="0" applyNumberFormat="1" applyFont="1" applyFill="1" applyAlignment="1"/>
    <xf numFmtId="193" fontId="2" fillId="0" borderId="0" xfId="0" applyNumberFormat="1" applyFont="1" applyFill="1" applyBorder="1" applyAlignment="1"/>
    <xf numFmtId="193" fontId="2" fillId="0" borderId="0" xfId="0" applyNumberFormat="1" applyFont="1" applyFill="1" applyAlignment="1">
      <alignment horizontal="right"/>
    </xf>
    <xf numFmtId="187" fontId="2" fillId="0" borderId="4" xfId="1" applyNumberFormat="1" applyFont="1" applyFill="1" applyBorder="1" applyAlignment="1">
      <alignment horizontal="right"/>
    </xf>
    <xf numFmtId="193" fontId="3" fillId="0" borderId="1" xfId="0" applyNumberFormat="1" applyFont="1" applyFill="1" applyBorder="1" applyAlignment="1"/>
    <xf numFmtId="193" fontId="3" fillId="0" borderId="0" xfId="0" applyNumberFormat="1" applyFont="1" applyFill="1" applyAlignment="1"/>
    <xf numFmtId="193" fontId="4" fillId="0" borderId="0" xfId="0" applyNumberFormat="1" applyFont="1" applyFill="1" applyAlignment="1">
      <alignment horizontal="center"/>
    </xf>
    <xf numFmtId="187" fontId="3" fillId="0" borderId="1" xfId="1" applyNumberFormat="1" applyFont="1" applyFill="1" applyBorder="1" applyAlignment="1">
      <alignment horizontal="center"/>
    </xf>
    <xf numFmtId="187" fontId="2" fillId="0" borderId="0" xfId="0" applyNumberFormat="1" applyFont="1" applyFill="1" applyAlignment="1"/>
    <xf numFmtId="49" fontId="2" fillId="0" borderId="0" xfId="1" applyNumberFormat="1" applyFont="1" applyFill="1" applyAlignment="1">
      <alignment horizontal="left"/>
    </xf>
    <xf numFmtId="193" fontId="3" fillId="0" borderId="5" xfId="0" applyNumberFormat="1" applyFont="1" applyFill="1" applyBorder="1" applyAlignment="1"/>
    <xf numFmtId="194" fontId="3" fillId="0" borderId="0" xfId="0" applyNumberFormat="1" applyFont="1" applyFill="1" applyBorder="1" applyAlignment="1"/>
    <xf numFmtId="193" fontId="3" fillId="0" borderId="0" xfId="0" applyNumberFormat="1" applyFont="1" applyFill="1" applyBorder="1" applyAlignment="1"/>
    <xf numFmtId="195" fontId="2" fillId="0" borderId="2" xfId="1" applyNumberFormat="1" applyFont="1" applyFill="1" applyBorder="1" applyAlignment="1">
      <alignment horizontal="right"/>
    </xf>
    <xf numFmtId="187" fontId="2" fillId="0" borderId="3" xfId="1" applyNumberFormat="1" applyFont="1" applyFill="1" applyBorder="1" applyAlignment="1">
      <alignment horizontal="right"/>
    </xf>
    <xf numFmtId="187" fontId="7" fillId="0" borderId="3" xfId="1" applyNumberFormat="1" applyFont="1" applyFill="1" applyBorder="1" applyAlignment="1">
      <alignment horizontal="right"/>
    </xf>
    <xf numFmtId="0" fontId="2" fillId="0" borderId="0" xfId="0" applyFont="1" applyFill="1"/>
    <xf numFmtId="193" fontId="2" fillId="0" borderId="0" xfId="2" applyNumberFormat="1" applyFont="1" applyFill="1" applyAlignment="1"/>
    <xf numFmtId="0" fontId="2" fillId="0" borderId="0" xfId="0" applyFont="1" applyFill="1" applyAlignment="1">
      <alignment horizontal="center"/>
    </xf>
    <xf numFmtId="187" fontId="3" fillId="0" borderId="0" xfId="1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4" fillId="0" borderId="0" xfId="0" applyFont="1" applyFill="1" applyAlignment="1">
      <alignment horizontal="left"/>
    </xf>
    <xf numFmtId="0" fontId="15" fillId="0" borderId="0" xfId="0" applyFont="1" applyFill="1" applyAlignment="1"/>
    <xf numFmtId="0" fontId="16" fillId="0" borderId="0" xfId="0" applyFont="1" applyFill="1"/>
    <xf numFmtId="187" fontId="15" fillId="0" borderId="0" xfId="1" applyNumberFormat="1" applyFont="1" applyFill="1" applyAlignment="1"/>
    <xf numFmtId="188" fontId="15" fillId="0" borderId="0" xfId="0" applyNumberFormat="1" applyFont="1" applyFill="1" applyAlignment="1"/>
    <xf numFmtId="189" fontId="15" fillId="0" borderId="0" xfId="0" applyNumberFormat="1" applyFont="1" applyFill="1" applyAlignment="1"/>
    <xf numFmtId="0" fontId="17" fillId="0" borderId="0" xfId="0" applyFont="1" applyFill="1"/>
    <xf numFmtId="0" fontId="3" fillId="0" borderId="0" xfId="4" applyFont="1" applyFill="1" applyAlignment="1">
      <alignment horizontal="left"/>
    </xf>
    <xf numFmtId="0" fontId="2" fillId="0" borderId="0" xfId="4" applyFont="1" applyFill="1" applyAlignment="1">
      <alignment horizontal="left"/>
    </xf>
    <xf numFmtId="195" fontId="2" fillId="0" borderId="2" xfId="1" applyNumberFormat="1" applyFont="1" applyFill="1" applyBorder="1" applyAlignment="1"/>
    <xf numFmtId="187" fontId="3" fillId="0" borderId="3" xfId="0" applyNumberFormat="1" applyFont="1" applyFill="1" applyBorder="1" applyAlignment="1">
      <alignment horizontal="right"/>
    </xf>
    <xf numFmtId="187" fontId="10" fillId="0" borderId="3" xfId="1" applyNumberFormat="1" applyFont="1" applyFill="1" applyBorder="1" applyAlignment="1">
      <alignment horizontal="right"/>
    </xf>
    <xf numFmtId="187" fontId="10" fillId="0" borderId="3" xfId="1" applyNumberFormat="1" applyFont="1" applyFill="1" applyBorder="1" applyAlignment="1"/>
    <xf numFmtId="187" fontId="8" fillId="0" borderId="0" xfId="0" applyNumberFormat="1" applyFont="1" applyFill="1"/>
    <xf numFmtId="0" fontId="19" fillId="0" borderId="0" xfId="0" applyFont="1" applyFill="1" applyAlignment="1"/>
    <xf numFmtId="187" fontId="7" fillId="0" borderId="0" xfId="0" applyNumberFormat="1" applyFont="1" applyFill="1" applyAlignment="1"/>
    <xf numFmtId="187" fontId="2" fillId="0" borderId="3" xfId="0" applyNumberFormat="1" applyFont="1" applyFill="1" applyBorder="1" applyAlignment="1">
      <alignment horizontal="right"/>
    </xf>
    <xf numFmtId="0" fontId="15" fillId="0" borderId="0" xfId="0" applyFont="1" applyFill="1" applyAlignment="1">
      <alignment horizontal="right"/>
    </xf>
    <xf numFmtId="0" fontId="15" fillId="0" borderId="0" xfId="0" applyFont="1" applyFill="1"/>
    <xf numFmtId="0" fontId="2" fillId="0" borderId="0" xfId="0" applyFont="1" applyFill="1" applyAlignment="1">
      <alignment horizontal="center"/>
    </xf>
    <xf numFmtId="187" fontId="2" fillId="0" borderId="0" xfId="0" applyNumberFormat="1" applyFont="1" applyFill="1" applyAlignment="1">
      <alignment horizontal="right"/>
    </xf>
    <xf numFmtId="192" fontId="7" fillId="0" borderId="0" xfId="1" applyNumberFormat="1" applyFont="1" applyFill="1" applyBorder="1" applyAlignment="1"/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87" fontId="3" fillId="0" borderId="1" xfId="0" applyNumberFormat="1" applyFont="1" applyFill="1" applyBorder="1" applyAlignment="1">
      <alignment horizontal="right"/>
    </xf>
    <xf numFmtId="187" fontId="10" fillId="0" borderId="1" xfId="0" applyNumberFormat="1" applyFont="1" applyFill="1" applyBorder="1" applyAlignment="1"/>
    <xf numFmtId="0" fontId="3" fillId="0" borderId="0" xfId="0" applyFont="1" applyFill="1" applyAlignment="1">
      <alignment horizontal="center"/>
    </xf>
    <xf numFmtId="196" fontId="2" fillId="0" borderId="2" xfId="1" applyNumberFormat="1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87" fontId="3" fillId="0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</cellXfs>
  <cellStyles count="5">
    <cellStyle name="Comma" xfId="1" builtinId="3"/>
    <cellStyle name="Comma 2" xfId="2"/>
    <cellStyle name="Normal" xfId="0" builtinId="0"/>
    <cellStyle name="Normal 2" xfId="4"/>
    <cellStyle name="ปกติ_USCT2" xfId="3"/>
  </cellStyles>
  <dxfs count="0"/>
  <tableStyles count="0" defaultTableStyle="TableStyleMedium9" defaultPivotStyle="PivotStyleLight16"/>
  <colors>
    <mruColors>
      <color rgb="FF00FF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103"/>
  <sheetViews>
    <sheetView view="pageBreakPreview" topLeftCell="A13" zoomScaleSheetLayoutView="100" workbookViewId="0">
      <selection activeCell="D18" sqref="D18"/>
    </sheetView>
  </sheetViews>
  <sheetFormatPr defaultColWidth="9.125" defaultRowHeight="14.25"/>
  <cols>
    <col min="1" max="1" width="33.75" style="76" customWidth="1"/>
    <col min="2" max="2" width="8" style="76" customWidth="1"/>
    <col min="3" max="3" width="1.125" style="76" customWidth="1"/>
    <col min="4" max="4" width="12.75" style="76" customWidth="1"/>
    <col min="5" max="5" width="2.125" style="76" customWidth="1"/>
    <col min="6" max="6" width="12.75" style="76" customWidth="1"/>
    <col min="7" max="7" width="3.375" style="76" customWidth="1"/>
    <col min="8" max="8" width="12.75" style="76" customWidth="1"/>
    <col min="9" max="9" width="2.125" style="76" customWidth="1"/>
    <col min="10" max="10" width="12.75" style="76" customWidth="1"/>
    <col min="11" max="16384" width="9.125" style="76"/>
  </cols>
  <sheetData>
    <row r="1" spans="1:10" s="114" customFormat="1" ht="21.95" customHeight="1">
      <c r="A1" s="112" t="s">
        <v>0</v>
      </c>
      <c r="B1" s="113"/>
      <c r="C1" s="113"/>
      <c r="D1" s="113"/>
      <c r="E1" s="113"/>
      <c r="F1" s="113"/>
      <c r="G1" s="113"/>
      <c r="H1" s="113"/>
      <c r="I1" s="113"/>
      <c r="J1" s="113"/>
    </row>
    <row r="2" spans="1:10" ht="21.95" customHeight="1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21.95" customHeight="1">
      <c r="A3" s="2" t="s">
        <v>185</v>
      </c>
      <c r="B3" s="1"/>
      <c r="C3" s="1"/>
      <c r="D3" s="1"/>
      <c r="E3" s="1"/>
      <c r="F3" s="1"/>
      <c r="G3" s="1"/>
      <c r="H3" s="1"/>
      <c r="I3" s="1"/>
      <c r="J3" s="1"/>
    </row>
    <row r="4" spans="1:10" ht="15" customHeight="1">
      <c r="A4" s="2"/>
      <c r="B4" s="1"/>
      <c r="C4" s="1"/>
      <c r="D4" s="1"/>
      <c r="E4" s="1"/>
      <c r="F4" s="1"/>
      <c r="G4" s="1"/>
      <c r="H4" s="1"/>
      <c r="I4" s="1"/>
      <c r="J4" s="1"/>
    </row>
    <row r="5" spans="1:10" ht="21.95" customHeight="1">
      <c r="A5" s="4"/>
      <c r="B5" s="107"/>
      <c r="C5" s="107"/>
      <c r="D5" s="144" t="s">
        <v>2</v>
      </c>
      <c r="E5" s="144"/>
      <c r="F5" s="144"/>
      <c r="G5" s="144"/>
      <c r="H5" s="144" t="s">
        <v>3</v>
      </c>
      <c r="I5" s="144"/>
      <c r="J5" s="144"/>
    </row>
    <row r="6" spans="1:10" ht="21.95" customHeight="1">
      <c r="A6" s="2"/>
      <c r="B6" s="104"/>
      <c r="C6" s="107"/>
      <c r="D6" s="15" t="s">
        <v>186</v>
      </c>
      <c r="E6" s="103"/>
      <c r="F6" s="15" t="s">
        <v>86</v>
      </c>
      <c r="G6" s="103"/>
      <c r="H6" s="15" t="s">
        <v>186</v>
      </c>
      <c r="I6" s="103"/>
      <c r="J6" s="15" t="s">
        <v>86</v>
      </c>
    </row>
    <row r="7" spans="1:10" ht="21.95" customHeight="1">
      <c r="A7" s="2" t="s">
        <v>4</v>
      </c>
      <c r="B7" s="104" t="s">
        <v>5</v>
      </c>
      <c r="C7" s="102"/>
      <c r="D7" s="102">
        <v>2020</v>
      </c>
      <c r="E7" s="102"/>
      <c r="F7" s="102">
        <v>2019</v>
      </c>
      <c r="G7" s="77"/>
      <c r="H7" s="102">
        <v>2020</v>
      </c>
      <c r="I7" s="102"/>
      <c r="J7" s="102">
        <v>2019</v>
      </c>
    </row>
    <row r="8" spans="1:10" ht="21.95" customHeight="1">
      <c r="A8" s="2"/>
      <c r="B8" s="104"/>
      <c r="C8" s="102"/>
      <c r="D8" s="102" t="s">
        <v>150</v>
      </c>
      <c r="E8" s="102"/>
      <c r="F8" s="105"/>
      <c r="G8" s="77"/>
      <c r="H8" s="102" t="s">
        <v>150</v>
      </c>
      <c r="I8" s="102"/>
      <c r="J8" s="105"/>
    </row>
    <row r="9" spans="1:10" ht="15">
      <c r="A9" s="2"/>
      <c r="B9" s="104"/>
      <c r="C9" s="102"/>
      <c r="D9" s="143" t="s">
        <v>151</v>
      </c>
      <c r="E9" s="143"/>
      <c r="F9" s="143"/>
      <c r="G9" s="143"/>
      <c r="H9" s="143"/>
      <c r="I9" s="143"/>
      <c r="J9" s="143"/>
    </row>
    <row r="10" spans="1:10" ht="21.95" customHeight="1">
      <c r="A10" s="69" t="s">
        <v>6</v>
      </c>
      <c r="B10" s="104"/>
      <c r="C10" s="104"/>
      <c r="D10" s="104"/>
      <c r="E10" s="104"/>
      <c r="F10" s="1"/>
      <c r="G10" s="1"/>
      <c r="H10" s="1"/>
      <c r="I10" s="1"/>
      <c r="J10" s="1"/>
    </row>
    <row r="11" spans="1:10" ht="21.95" customHeight="1">
      <c r="A11" s="4" t="s">
        <v>7</v>
      </c>
      <c r="B11" s="104"/>
      <c r="C11" s="104"/>
      <c r="D11" s="3">
        <v>141724</v>
      </c>
      <c r="E11" s="104"/>
      <c r="F11" s="3">
        <v>134522</v>
      </c>
      <c r="G11" s="3"/>
      <c r="H11" s="3">
        <v>52929</v>
      </c>
      <c r="I11" s="3"/>
      <c r="J11" s="3">
        <v>74343</v>
      </c>
    </row>
    <row r="12" spans="1:10" ht="21.95" customHeight="1">
      <c r="A12" s="65" t="s">
        <v>8</v>
      </c>
      <c r="B12" s="104">
        <v>8</v>
      </c>
      <c r="C12" s="104"/>
      <c r="D12" s="3">
        <v>51617</v>
      </c>
      <c r="E12" s="104"/>
      <c r="F12" s="3">
        <v>63419</v>
      </c>
      <c r="G12" s="3"/>
      <c r="H12" s="3">
        <v>8757</v>
      </c>
      <c r="I12" s="3"/>
      <c r="J12" s="3">
        <v>9429</v>
      </c>
    </row>
    <row r="13" spans="1:10" ht="21.95" customHeight="1">
      <c r="A13" s="65" t="s">
        <v>106</v>
      </c>
      <c r="B13" s="104" t="s">
        <v>187</v>
      </c>
      <c r="C13" s="104"/>
      <c r="D13" s="3">
        <v>134729</v>
      </c>
      <c r="E13" s="104"/>
      <c r="F13" s="3">
        <v>122681</v>
      </c>
      <c r="G13" s="3"/>
      <c r="H13" s="3">
        <v>66156</v>
      </c>
      <c r="I13" s="3"/>
      <c r="J13" s="3">
        <v>51631</v>
      </c>
    </row>
    <row r="14" spans="1:10" ht="21.95" customHeight="1">
      <c r="A14" s="65" t="s">
        <v>188</v>
      </c>
      <c r="B14" s="104">
        <v>10</v>
      </c>
      <c r="C14" s="104"/>
      <c r="D14" s="3">
        <v>83403</v>
      </c>
      <c r="E14" s="104"/>
      <c r="F14" s="3">
        <v>58263</v>
      </c>
      <c r="G14" s="3"/>
      <c r="H14" s="3">
        <v>33815</v>
      </c>
      <c r="I14" s="3"/>
      <c r="J14" s="3">
        <v>8524</v>
      </c>
    </row>
    <row r="15" spans="1:10" ht="21.95" customHeight="1">
      <c r="A15" s="4" t="s">
        <v>9</v>
      </c>
      <c r="B15" s="104">
        <v>7</v>
      </c>
      <c r="C15" s="104"/>
      <c r="D15" s="3">
        <v>0</v>
      </c>
      <c r="E15" s="104"/>
      <c r="F15" s="3">
        <v>0</v>
      </c>
      <c r="G15" s="3"/>
      <c r="H15" s="71">
        <v>0</v>
      </c>
      <c r="I15" s="71"/>
      <c r="J15" s="71">
        <v>0</v>
      </c>
    </row>
    <row r="16" spans="1:10" ht="21.95" customHeight="1">
      <c r="A16" s="4" t="s">
        <v>10</v>
      </c>
      <c r="B16" s="104"/>
      <c r="C16" s="104"/>
      <c r="D16" s="3">
        <v>2970</v>
      </c>
      <c r="E16" s="104"/>
      <c r="F16" s="3">
        <v>3526</v>
      </c>
      <c r="G16" s="3"/>
      <c r="H16" s="3">
        <v>419</v>
      </c>
      <c r="I16" s="3"/>
      <c r="J16" s="3">
        <v>175</v>
      </c>
    </row>
    <row r="17" spans="1:10" ht="21.95" customHeight="1">
      <c r="A17" s="4" t="s">
        <v>189</v>
      </c>
      <c r="B17" s="135">
        <v>11</v>
      </c>
      <c r="C17" s="104"/>
      <c r="D17" s="3">
        <v>8031</v>
      </c>
      <c r="E17" s="104"/>
      <c r="F17" s="3">
        <v>1462</v>
      </c>
      <c r="G17" s="3"/>
      <c r="H17" s="3">
        <v>8031</v>
      </c>
      <c r="I17" s="3"/>
      <c r="J17" s="3">
        <v>1462</v>
      </c>
    </row>
    <row r="18" spans="1:10" ht="21.95" customHeight="1">
      <c r="A18" s="4" t="s">
        <v>87</v>
      </c>
      <c r="B18" s="104"/>
      <c r="C18" s="104"/>
      <c r="D18" s="3">
        <v>4761</v>
      </c>
      <c r="E18" s="104"/>
      <c r="F18" s="3">
        <v>3739</v>
      </c>
      <c r="G18" s="3"/>
      <c r="H18" s="3">
        <v>2568</v>
      </c>
      <c r="I18" s="3"/>
      <c r="J18" s="3">
        <v>1590</v>
      </c>
    </row>
    <row r="19" spans="1:10" ht="21.95" customHeight="1">
      <c r="A19" s="4" t="s">
        <v>88</v>
      </c>
      <c r="B19" s="104"/>
      <c r="C19" s="104"/>
      <c r="D19" s="3">
        <v>184</v>
      </c>
      <c r="E19" s="104"/>
      <c r="F19" s="3">
        <v>313</v>
      </c>
      <c r="G19" s="3"/>
      <c r="H19" s="3">
        <v>182</v>
      </c>
      <c r="I19" s="3"/>
      <c r="J19" s="3">
        <v>294</v>
      </c>
    </row>
    <row r="20" spans="1:10" ht="21.95" customHeight="1">
      <c r="A20" s="2" t="s">
        <v>11</v>
      </c>
      <c r="B20" s="104"/>
      <c r="C20" s="104"/>
      <c r="D20" s="70">
        <f>SUM(D11:D19)</f>
        <v>427419</v>
      </c>
      <c r="E20" s="104"/>
      <c r="F20" s="70">
        <f>SUM(F11:F19)</f>
        <v>387925</v>
      </c>
      <c r="G20" s="10"/>
      <c r="H20" s="70">
        <f>SUM(H11:H19)</f>
        <v>172857</v>
      </c>
      <c r="I20" s="12"/>
      <c r="J20" s="70">
        <f>SUM(J11:J19)</f>
        <v>147448</v>
      </c>
    </row>
    <row r="21" spans="1:10" ht="15" customHeight="1">
      <c r="A21" s="4"/>
      <c r="B21" s="104"/>
      <c r="C21" s="104"/>
      <c r="D21" s="104"/>
      <c r="E21" s="104"/>
      <c r="F21" s="3"/>
      <c r="G21" s="3"/>
      <c r="H21" s="3"/>
      <c r="I21" s="3"/>
      <c r="J21" s="3"/>
    </row>
    <row r="22" spans="1:10" ht="21.95" customHeight="1">
      <c r="A22" s="69" t="s">
        <v>12</v>
      </c>
      <c r="B22" s="104"/>
      <c r="C22" s="104"/>
      <c r="D22" s="104"/>
      <c r="E22" s="104"/>
      <c r="F22" s="3"/>
      <c r="G22" s="3"/>
      <c r="H22" s="3"/>
      <c r="I22" s="3"/>
      <c r="J22" s="3"/>
    </row>
    <row r="23" spans="1:10" ht="21.95" customHeight="1">
      <c r="A23" s="4" t="s">
        <v>190</v>
      </c>
      <c r="B23" s="104">
        <v>11</v>
      </c>
      <c r="C23" s="104"/>
      <c r="D23" s="3">
        <v>1029</v>
      </c>
      <c r="E23" s="104"/>
      <c r="F23" s="3">
        <v>1804</v>
      </c>
      <c r="G23" s="3"/>
      <c r="H23" s="3">
        <v>1029</v>
      </c>
      <c r="I23" s="3"/>
      <c r="J23" s="3">
        <v>1804</v>
      </c>
    </row>
    <row r="24" spans="1:10" ht="21.95" customHeight="1">
      <c r="A24" s="1" t="s">
        <v>13</v>
      </c>
      <c r="B24" s="104" t="s">
        <v>191</v>
      </c>
      <c r="C24" s="104"/>
      <c r="D24" s="3">
        <v>0</v>
      </c>
      <c r="E24" s="104"/>
      <c r="F24" s="3">
        <v>0</v>
      </c>
      <c r="G24" s="3"/>
      <c r="H24" s="71">
        <v>0</v>
      </c>
      <c r="I24" s="71"/>
      <c r="J24" s="71">
        <v>0</v>
      </c>
    </row>
    <row r="25" spans="1:10" ht="21.95" customHeight="1">
      <c r="A25" s="4" t="s">
        <v>14</v>
      </c>
      <c r="B25" s="104">
        <v>13</v>
      </c>
      <c r="C25" s="104"/>
      <c r="D25" s="3">
        <v>198042</v>
      </c>
      <c r="E25" s="104"/>
      <c r="F25" s="3">
        <v>199497</v>
      </c>
      <c r="G25" s="3"/>
      <c r="H25" s="3">
        <v>142492</v>
      </c>
      <c r="I25" s="3"/>
      <c r="J25" s="3">
        <v>142492</v>
      </c>
    </row>
    <row r="26" spans="1:10" ht="21.95" customHeight="1">
      <c r="A26" s="4" t="s">
        <v>15</v>
      </c>
      <c r="B26" s="104" t="s">
        <v>192</v>
      </c>
      <c r="C26" s="104"/>
      <c r="D26" s="3">
        <v>637306</v>
      </c>
      <c r="E26" s="104"/>
      <c r="F26" s="3">
        <v>688607</v>
      </c>
      <c r="G26" s="3"/>
      <c r="H26" s="3">
        <v>3408</v>
      </c>
      <c r="I26" s="3"/>
      <c r="J26" s="3">
        <v>4359</v>
      </c>
    </row>
    <row r="27" spans="1:10" ht="21.95" customHeight="1">
      <c r="A27" s="4" t="s">
        <v>149</v>
      </c>
      <c r="B27" s="104">
        <v>15</v>
      </c>
      <c r="C27" s="104"/>
      <c r="D27" s="3">
        <v>161320</v>
      </c>
      <c r="E27" s="104"/>
      <c r="F27" s="3">
        <v>161320</v>
      </c>
      <c r="G27" s="3"/>
      <c r="H27" s="3">
        <v>151949</v>
      </c>
      <c r="I27" s="3"/>
      <c r="J27" s="3">
        <v>151949</v>
      </c>
    </row>
    <row r="28" spans="1:10" ht="21.95" customHeight="1">
      <c r="A28" s="4" t="s">
        <v>153</v>
      </c>
      <c r="B28" s="104">
        <v>16</v>
      </c>
      <c r="C28" s="104"/>
      <c r="D28" s="3">
        <v>33394</v>
      </c>
      <c r="E28" s="104"/>
      <c r="F28" s="3">
        <v>34735</v>
      </c>
      <c r="G28" s="3"/>
      <c r="H28" s="33">
        <v>0</v>
      </c>
      <c r="I28" s="33"/>
      <c r="J28" s="33">
        <v>0</v>
      </c>
    </row>
    <row r="29" spans="1:10" ht="21.95" customHeight="1">
      <c r="A29" s="4" t="s">
        <v>193</v>
      </c>
      <c r="B29" s="104" t="s">
        <v>194</v>
      </c>
      <c r="C29" s="104"/>
      <c r="D29" s="3">
        <v>24633</v>
      </c>
      <c r="E29" s="104"/>
      <c r="F29" s="3">
        <v>6351</v>
      </c>
      <c r="G29" s="3"/>
      <c r="H29" s="33">
        <v>10131</v>
      </c>
      <c r="I29" s="33"/>
      <c r="J29" s="33">
        <v>6351</v>
      </c>
    </row>
    <row r="30" spans="1:10" ht="21.95" customHeight="1">
      <c r="A30" s="4" t="s">
        <v>16</v>
      </c>
      <c r="B30" s="104">
        <v>18</v>
      </c>
      <c r="C30" s="104"/>
      <c r="D30" s="3">
        <v>0</v>
      </c>
      <c r="E30" s="104"/>
      <c r="F30" s="3">
        <v>0</v>
      </c>
      <c r="G30" s="3"/>
      <c r="H30" s="33">
        <v>0</v>
      </c>
      <c r="I30" s="33"/>
      <c r="J30" s="33">
        <v>0</v>
      </c>
    </row>
    <row r="31" spans="1:10" ht="21.95" customHeight="1">
      <c r="A31" s="4" t="s">
        <v>114</v>
      </c>
      <c r="B31" s="104">
        <v>19</v>
      </c>
      <c r="C31" s="104"/>
      <c r="D31" s="3">
        <v>270</v>
      </c>
      <c r="E31" s="104"/>
      <c r="F31" s="3">
        <v>409</v>
      </c>
      <c r="G31" s="3"/>
      <c r="H31" s="33">
        <v>97</v>
      </c>
      <c r="I31" s="33"/>
      <c r="J31" s="33">
        <v>118</v>
      </c>
    </row>
    <row r="32" spans="1:10" ht="21.95" customHeight="1">
      <c r="A32" s="4" t="s">
        <v>17</v>
      </c>
      <c r="B32" s="104"/>
      <c r="C32" s="104"/>
      <c r="D32" s="3">
        <v>66965</v>
      </c>
      <c r="E32" s="104"/>
      <c r="F32" s="3">
        <v>74349</v>
      </c>
      <c r="G32" s="3"/>
      <c r="H32" s="3">
        <v>66899</v>
      </c>
      <c r="I32" s="3"/>
      <c r="J32" s="3">
        <v>66898</v>
      </c>
    </row>
    <row r="33" spans="1:10" ht="21.95" customHeight="1">
      <c r="A33" s="4" t="s">
        <v>146</v>
      </c>
      <c r="B33" s="104">
        <v>20</v>
      </c>
      <c r="C33" s="104"/>
      <c r="D33" s="3">
        <v>0</v>
      </c>
      <c r="E33" s="104"/>
      <c r="F33" s="3">
        <v>0</v>
      </c>
      <c r="G33" s="3"/>
      <c r="H33" s="3">
        <v>0</v>
      </c>
      <c r="I33" s="3"/>
      <c r="J33" s="3">
        <v>0</v>
      </c>
    </row>
    <row r="34" spans="1:10" ht="21.95" customHeight="1">
      <c r="A34" s="4" t="s">
        <v>18</v>
      </c>
      <c r="B34" s="104">
        <v>22</v>
      </c>
      <c r="C34" s="104"/>
      <c r="D34" s="3">
        <v>53416</v>
      </c>
      <c r="E34" s="104"/>
      <c r="F34" s="3">
        <v>52558</v>
      </c>
      <c r="G34" s="3"/>
      <c r="H34" s="11">
        <v>16652</v>
      </c>
      <c r="I34" s="11"/>
      <c r="J34" s="11">
        <v>15714</v>
      </c>
    </row>
    <row r="35" spans="1:10" ht="21.95" customHeight="1">
      <c r="A35" s="2" t="s">
        <v>19</v>
      </c>
      <c r="B35" s="104"/>
      <c r="C35" s="104"/>
      <c r="D35" s="70">
        <f>SUM(D23:D34)</f>
        <v>1176375</v>
      </c>
      <c r="E35" s="104"/>
      <c r="F35" s="70">
        <f>SUM(F23:F34)</f>
        <v>1219630</v>
      </c>
      <c r="G35" s="10"/>
      <c r="H35" s="70">
        <f>SUM(H23:H34)</f>
        <v>392657</v>
      </c>
      <c r="I35" s="12"/>
      <c r="J35" s="70">
        <f>SUM(J23:J34)</f>
        <v>389685</v>
      </c>
    </row>
    <row r="36" spans="1:10" ht="13.5" customHeight="1">
      <c r="A36" s="2"/>
      <c r="B36" s="104"/>
      <c r="C36" s="104"/>
      <c r="D36" s="3"/>
      <c r="E36" s="104"/>
      <c r="F36" s="3"/>
      <c r="G36" s="3"/>
      <c r="H36" s="3"/>
      <c r="I36" s="3"/>
      <c r="J36" s="3"/>
    </row>
    <row r="37" spans="1:10" ht="21.95" customHeight="1" thickBot="1">
      <c r="A37" s="2" t="s">
        <v>20</v>
      </c>
      <c r="B37" s="104"/>
      <c r="C37" s="104"/>
      <c r="D37" s="9">
        <f>D20+D35</f>
        <v>1603794</v>
      </c>
      <c r="E37" s="104"/>
      <c r="F37" s="9">
        <f>F20+F35</f>
        <v>1607555</v>
      </c>
      <c r="G37" s="10"/>
      <c r="H37" s="9">
        <f>H20+H35</f>
        <v>565514</v>
      </c>
      <c r="I37" s="12"/>
      <c r="J37" s="9">
        <f>J20+J35</f>
        <v>537133</v>
      </c>
    </row>
    <row r="38" spans="1:10" ht="21.95" customHeight="1" thickTop="1">
      <c r="A38" s="2"/>
      <c r="B38" s="109"/>
      <c r="C38" s="109"/>
      <c r="D38" s="12"/>
      <c r="E38" s="109"/>
      <c r="F38" s="12"/>
      <c r="G38" s="10"/>
      <c r="H38" s="12"/>
      <c r="I38" s="12"/>
      <c r="J38" s="12"/>
    </row>
    <row r="39" spans="1:10" s="114" customFormat="1" ht="21.95" customHeight="1">
      <c r="A39" s="112" t="s">
        <v>0</v>
      </c>
      <c r="B39" s="113"/>
      <c r="C39" s="113"/>
      <c r="D39" s="113"/>
      <c r="E39" s="113"/>
      <c r="F39" s="115"/>
      <c r="G39" s="115"/>
      <c r="H39" s="115"/>
      <c r="I39" s="115"/>
      <c r="J39" s="115"/>
    </row>
    <row r="40" spans="1:10" ht="21.95" customHeight="1">
      <c r="A40" s="2" t="s">
        <v>1</v>
      </c>
      <c r="B40" s="1"/>
      <c r="C40" s="1"/>
      <c r="D40" s="1"/>
      <c r="E40" s="1"/>
      <c r="F40" s="3"/>
      <c r="G40" s="3"/>
      <c r="H40" s="3"/>
      <c r="I40" s="3"/>
      <c r="J40" s="3"/>
    </row>
    <row r="41" spans="1:10" ht="21.95" customHeight="1">
      <c r="A41" s="2" t="s">
        <v>185</v>
      </c>
      <c r="B41" s="1"/>
      <c r="C41" s="1"/>
      <c r="D41" s="1"/>
      <c r="E41" s="1"/>
      <c r="F41" s="3"/>
      <c r="G41" s="3"/>
      <c r="H41" s="3"/>
      <c r="I41" s="3"/>
      <c r="J41" s="3"/>
    </row>
    <row r="42" spans="1:10" ht="21.95" customHeight="1">
      <c r="A42" s="2"/>
      <c r="B42" s="1"/>
      <c r="C42" s="1"/>
      <c r="D42" s="1"/>
      <c r="E42" s="1"/>
      <c r="F42" s="3"/>
      <c r="G42" s="3"/>
      <c r="H42" s="3"/>
      <c r="I42" s="3"/>
      <c r="J42" s="3"/>
    </row>
    <row r="43" spans="1:10" ht="21.95" customHeight="1">
      <c r="A43" s="4"/>
      <c r="B43" s="107"/>
      <c r="C43" s="107"/>
      <c r="D43" s="144" t="s">
        <v>2</v>
      </c>
      <c r="E43" s="144"/>
      <c r="F43" s="144"/>
      <c r="G43" s="144"/>
      <c r="H43" s="144" t="s">
        <v>3</v>
      </c>
      <c r="I43" s="144"/>
      <c r="J43" s="144"/>
    </row>
    <row r="44" spans="1:10" ht="21.95" customHeight="1">
      <c r="A44" s="2"/>
      <c r="B44" s="104"/>
      <c r="C44" s="107"/>
      <c r="D44" s="15" t="s">
        <v>244</v>
      </c>
      <c r="E44" s="103"/>
      <c r="F44" s="15" t="s">
        <v>86</v>
      </c>
      <c r="G44" s="103"/>
      <c r="H44" s="15" t="s">
        <v>244</v>
      </c>
      <c r="I44" s="103"/>
      <c r="J44" s="15" t="s">
        <v>86</v>
      </c>
    </row>
    <row r="45" spans="1:10" ht="21.95" customHeight="1">
      <c r="A45" s="2" t="s">
        <v>21</v>
      </c>
      <c r="B45" s="104" t="s">
        <v>5</v>
      </c>
      <c r="C45" s="102"/>
      <c r="D45" s="102">
        <v>2020</v>
      </c>
      <c r="E45" s="102"/>
      <c r="F45" s="102">
        <v>2019</v>
      </c>
      <c r="G45" s="77"/>
      <c r="H45" s="102">
        <v>2020</v>
      </c>
      <c r="I45" s="102"/>
      <c r="J45" s="102">
        <v>2019</v>
      </c>
    </row>
    <row r="46" spans="1:10" ht="21.95" customHeight="1">
      <c r="A46" s="2"/>
      <c r="B46" s="104"/>
      <c r="C46" s="102"/>
      <c r="D46" s="102" t="s">
        <v>150</v>
      </c>
      <c r="E46" s="102"/>
      <c r="F46" s="105"/>
      <c r="G46" s="77"/>
      <c r="H46" s="102" t="s">
        <v>150</v>
      </c>
      <c r="I46" s="102"/>
      <c r="J46" s="105"/>
    </row>
    <row r="47" spans="1:10" ht="21.95" customHeight="1">
      <c r="A47" s="2"/>
      <c r="B47" s="104"/>
      <c r="C47" s="102"/>
      <c r="D47" s="143" t="s">
        <v>151</v>
      </c>
      <c r="E47" s="143"/>
      <c r="F47" s="143"/>
      <c r="G47" s="143"/>
      <c r="H47" s="143"/>
      <c r="I47" s="143"/>
      <c r="J47" s="143"/>
    </row>
    <row r="48" spans="1:10" ht="21.95" customHeight="1">
      <c r="A48" s="69" t="s">
        <v>22</v>
      </c>
      <c r="B48" s="102"/>
      <c r="C48" s="102"/>
      <c r="D48" s="102"/>
      <c r="E48" s="102"/>
      <c r="F48" s="3"/>
      <c r="G48" s="3"/>
      <c r="H48" s="3"/>
      <c r="I48" s="3"/>
      <c r="J48" s="3"/>
    </row>
    <row r="49" spans="1:10" ht="21.95" customHeight="1">
      <c r="A49" s="4" t="s">
        <v>23</v>
      </c>
      <c r="B49" s="102"/>
      <c r="C49" s="102"/>
      <c r="D49" s="102"/>
      <c r="E49" s="102"/>
      <c r="F49" s="3"/>
      <c r="G49" s="3"/>
      <c r="H49" s="3"/>
      <c r="I49" s="3"/>
      <c r="J49" s="3"/>
    </row>
    <row r="50" spans="1:10" ht="21.95" customHeight="1">
      <c r="A50" s="4" t="s">
        <v>24</v>
      </c>
      <c r="B50" s="104">
        <v>23</v>
      </c>
      <c r="C50" s="102"/>
      <c r="D50" s="3">
        <v>30680</v>
      </c>
      <c r="E50" s="102"/>
      <c r="F50" s="3">
        <v>6466</v>
      </c>
      <c r="G50" s="3"/>
      <c r="H50" s="3">
        <v>748</v>
      </c>
      <c r="I50" s="3"/>
      <c r="J50" s="3">
        <v>583</v>
      </c>
    </row>
    <row r="51" spans="1:10" ht="21.95" customHeight="1">
      <c r="A51" s="4" t="s">
        <v>25</v>
      </c>
      <c r="B51" s="104" t="s">
        <v>195</v>
      </c>
      <c r="C51" s="104"/>
      <c r="D51" s="3">
        <v>43279</v>
      </c>
      <c r="E51" s="104"/>
      <c r="F51" s="3">
        <v>36453</v>
      </c>
      <c r="G51" s="3"/>
      <c r="H51" s="3">
        <v>15150</v>
      </c>
      <c r="I51" s="3"/>
      <c r="J51" s="3">
        <v>6401</v>
      </c>
    </row>
    <row r="52" spans="1:10" ht="21.95" customHeight="1">
      <c r="A52" s="4" t="s">
        <v>108</v>
      </c>
      <c r="B52" s="104" t="s">
        <v>196</v>
      </c>
      <c r="C52" s="104"/>
      <c r="D52" s="3">
        <v>122679</v>
      </c>
      <c r="E52" s="104"/>
      <c r="F52" s="3">
        <v>121633</v>
      </c>
      <c r="G52" s="3"/>
      <c r="H52" s="3">
        <v>30885</v>
      </c>
      <c r="I52" s="3"/>
      <c r="J52" s="3">
        <v>25141</v>
      </c>
    </row>
    <row r="53" spans="1:10" ht="21.95" customHeight="1">
      <c r="A53" s="4" t="s">
        <v>89</v>
      </c>
      <c r="B53" s="104"/>
      <c r="C53" s="104"/>
      <c r="D53" s="3">
        <v>35186</v>
      </c>
      <c r="E53" s="104"/>
      <c r="F53" s="3">
        <v>46901</v>
      </c>
      <c r="G53" s="3"/>
      <c r="H53" s="3">
        <v>7923</v>
      </c>
      <c r="I53" s="3"/>
      <c r="J53" s="3">
        <v>14410</v>
      </c>
    </row>
    <row r="54" spans="1:10" ht="21.95" customHeight="1">
      <c r="A54" s="4" t="s">
        <v>26</v>
      </c>
      <c r="B54" s="104">
        <v>28</v>
      </c>
      <c r="C54" s="104"/>
      <c r="D54" s="3">
        <v>0</v>
      </c>
      <c r="E54" s="104"/>
      <c r="F54" s="3">
        <v>20280</v>
      </c>
      <c r="G54" s="3"/>
      <c r="H54" s="3">
        <v>0</v>
      </c>
      <c r="I54" s="3"/>
      <c r="J54" s="71">
        <v>0</v>
      </c>
    </row>
    <row r="55" spans="1:10" ht="21.95" customHeight="1">
      <c r="A55" s="4" t="s">
        <v>90</v>
      </c>
      <c r="B55" s="104">
        <v>28</v>
      </c>
      <c r="C55" s="104"/>
      <c r="D55" s="3">
        <v>155670</v>
      </c>
      <c r="E55" s="104"/>
      <c r="F55" s="3">
        <v>205271</v>
      </c>
      <c r="G55" s="3"/>
      <c r="H55" s="3">
        <v>0</v>
      </c>
      <c r="I55" s="3"/>
      <c r="J55" s="3">
        <v>0</v>
      </c>
    </row>
    <row r="56" spans="1:10" ht="21.95" customHeight="1">
      <c r="A56" s="4" t="s">
        <v>197</v>
      </c>
      <c r="B56" s="104" t="s">
        <v>198</v>
      </c>
      <c r="C56" s="104"/>
      <c r="D56" s="3">
        <v>3994</v>
      </c>
      <c r="E56" s="104"/>
      <c r="F56" s="3">
        <v>2356</v>
      </c>
      <c r="G56" s="3"/>
      <c r="H56" s="3">
        <v>834</v>
      </c>
      <c r="I56" s="3"/>
      <c r="J56" s="71">
        <v>0</v>
      </c>
    </row>
    <row r="57" spans="1:10" ht="21.95" customHeight="1">
      <c r="A57" s="4" t="s">
        <v>9</v>
      </c>
      <c r="B57" s="104">
        <v>26</v>
      </c>
      <c r="C57" s="104"/>
      <c r="D57" s="3">
        <v>0</v>
      </c>
      <c r="E57" s="104"/>
      <c r="F57" s="3">
        <v>0</v>
      </c>
      <c r="G57" s="3"/>
      <c r="H57" s="3">
        <v>0</v>
      </c>
      <c r="I57" s="3"/>
      <c r="J57" s="3">
        <v>0</v>
      </c>
    </row>
    <row r="58" spans="1:10" ht="21.95" customHeight="1">
      <c r="A58" s="4" t="s">
        <v>163</v>
      </c>
      <c r="B58" s="104">
        <v>31</v>
      </c>
      <c r="C58" s="104"/>
      <c r="D58" s="3">
        <v>49451</v>
      </c>
      <c r="E58" s="104"/>
      <c r="F58" s="3">
        <v>34447</v>
      </c>
      <c r="G58" s="3"/>
      <c r="H58" s="3">
        <v>49451</v>
      </c>
      <c r="I58" s="3"/>
      <c r="J58" s="3">
        <v>34447</v>
      </c>
    </row>
    <row r="59" spans="1:10" ht="21.95" customHeight="1">
      <c r="A59" s="4" t="s">
        <v>152</v>
      </c>
      <c r="B59" s="104">
        <v>27</v>
      </c>
      <c r="C59" s="104"/>
      <c r="D59" s="3">
        <v>10000</v>
      </c>
      <c r="E59" s="104"/>
      <c r="F59" s="3">
        <v>10000</v>
      </c>
      <c r="G59" s="3"/>
      <c r="H59" s="3">
        <v>10000</v>
      </c>
      <c r="I59" s="3"/>
      <c r="J59" s="3">
        <v>10000</v>
      </c>
    </row>
    <row r="60" spans="1:10" ht="21.95" customHeight="1">
      <c r="A60" s="4" t="s">
        <v>199</v>
      </c>
      <c r="B60" s="104"/>
      <c r="C60" s="104"/>
      <c r="D60" s="3">
        <v>1098</v>
      </c>
      <c r="E60" s="104"/>
      <c r="F60" s="3">
        <v>856</v>
      </c>
      <c r="G60" s="3"/>
      <c r="H60" s="3">
        <v>0</v>
      </c>
      <c r="I60" s="3"/>
      <c r="J60" s="3">
        <v>0</v>
      </c>
    </row>
    <row r="61" spans="1:10" ht="21.95" customHeight="1">
      <c r="A61" s="2" t="s">
        <v>27</v>
      </c>
      <c r="B61" s="104"/>
      <c r="C61" s="104"/>
      <c r="D61" s="70">
        <f>SUM(D50:D60)</f>
        <v>452037</v>
      </c>
      <c r="E61" s="104"/>
      <c r="F61" s="70">
        <f>SUM(F50:F60)</f>
        <v>484663</v>
      </c>
      <c r="G61" s="10"/>
      <c r="H61" s="70">
        <f>SUM(H50:H60)</f>
        <v>114991</v>
      </c>
      <c r="I61" s="12"/>
      <c r="J61" s="70">
        <f>SUM(J50:J60)</f>
        <v>90982</v>
      </c>
    </row>
    <row r="62" spans="1:10" ht="21.95" customHeight="1">
      <c r="A62" s="4"/>
      <c r="B62" s="104"/>
      <c r="C62" s="104"/>
      <c r="D62" s="104"/>
      <c r="E62" s="104"/>
      <c r="F62" s="3"/>
      <c r="G62" s="3"/>
      <c r="H62" s="3"/>
      <c r="I62" s="3"/>
      <c r="J62" s="3"/>
    </row>
    <row r="63" spans="1:10" ht="21.95" customHeight="1">
      <c r="A63" s="69" t="s">
        <v>28</v>
      </c>
      <c r="B63" s="104"/>
      <c r="C63" s="104"/>
      <c r="D63" s="104"/>
      <c r="E63" s="104"/>
      <c r="F63" s="3"/>
      <c r="G63" s="3"/>
      <c r="H63" s="3"/>
      <c r="I63" s="3"/>
      <c r="J63" s="3"/>
    </row>
    <row r="64" spans="1:10" ht="21.95" customHeight="1">
      <c r="A64" s="4" t="s">
        <v>29</v>
      </c>
      <c r="B64" s="104">
        <v>28</v>
      </c>
      <c r="C64" s="104"/>
      <c r="D64" s="3">
        <v>0</v>
      </c>
      <c r="E64" s="104"/>
      <c r="F64" s="71">
        <v>12150</v>
      </c>
      <c r="G64" s="3"/>
      <c r="H64" s="71">
        <v>0</v>
      </c>
      <c r="I64" s="71"/>
      <c r="J64" s="71">
        <v>0</v>
      </c>
    </row>
    <row r="65" spans="1:10" ht="21.95" customHeight="1">
      <c r="A65" s="4" t="s">
        <v>200</v>
      </c>
      <c r="B65" s="104" t="s">
        <v>198</v>
      </c>
      <c r="C65" s="104"/>
      <c r="D65" s="3">
        <v>18054</v>
      </c>
      <c r="E65" s="104"/>
      <c r="F65" s="71">
        <v>2445</v>
      </c>
      <c r="G65" s="3"/>
      <c r="H65" s="71">
        <v>3659</v>
      </c>
      <c r="I65" s="71"/>
      <c r="J65" s="71">
        <v>0</v>
      </c>
    </row>
    <row r="66" spans="1:10" ht="21.95" customHeight="1">
      <c r="A66" s="4" t="s">
        <v>201</v>
      </c>
      <c r="B66" s="104">
        <v>21</v>
      </c>
      <c r="C66" s="104"/>
      <c r="D66" s="3">
        <v>1520</v>
      </c>
      <c r="E66" s="104"/>
      <c r="F66" s="71">
        <v>1520</v>
      </c>
      <c r="G66" s="3"/>
      <c r="H66" s="71">
        <v>1520</v>
      </c>
      <c r="I66" s="71"/>
      <c r="J66" s="71">
        <v>1520</v>
      </c>
    </row>
    <row r="67" spans="1:10" ht="21.95" customHeight="1">
      <c r="A67" s="4" t="s">
        <v>262</v>
      </c>
    </row>
    <row r="68" spans="1:10" ht="21.95" customHeight="1">
      <c r="A68" s="4" t="s">
        <v>263</v>
      </c>
      <c r="B68" s="104">
        <v>30</v>
      </c>
      <c r="C68" s="104"/>
      <c r="D68" s="3">
        <v>6123</v>
      </c>
      <c r="E68" s="104"/>
      <c r="F68" s="71">
        <v>5447</v>
      </c>
      <c r="G68" s="3"/>
      <c r="H68" s="3">
        <v>4722</v>
      </c>
      <c r="I68" s="3"/>
      <c r="J68" s="71">
        <v>4288</v>
      </c>
    </row>
    <row r="69" spans="1:10" ht="21.95" customHeight="1">
      <c r="A69" s="4" t="s">
        <v>164</v>
      </c>
      <c r="B69" s="104">
        <v>31</v>
      </c>
      <c r="C69" s="104"/>
      <c r="D69" s="3">
        <v>8326</v>
      </c>
      <c r="E69" s="104"/>
      <c r="F69" s="71">
        <v>8376</v>
      </c>
      <c r="G69" s="3"/>
      <c r="H69" s="3">
        <v>77942</v>
      </c>
      <c r="I69" s="3"/>
      <c r="J69" s="71">
        <v>77942</v>
      </c>
    </row>
    <row r="70" spans="1:10" ht="21.95" customHeight="1">
      <c r="A70" s="4" t="s">
        <v>30</v>
      </c>
      <c r="B70" s="104"/>
      <c r="C70" s="104"/>
      <c r="D70" s="3">
        <v>9210</v>
      </c>
      <c r="E70" s="104"/>
      <c r="F70" s="71">
        <v>9210</v>
      </c>
      <c r="G70" s="3"/>
      <c r="H70" s="33">
        <v>1879</v>
      </c>
      <c r="I70" s="33"/>
      <c r="J70" s="71">
        <v>1879</v>
      </c>
    </row>
    <row r="71" spans="1:10" ht="21.95" customHeight="1">
      <c r="A71" s="2" t="s">
        <v>31</v>
      </c>
      <c r="B71" s="104"/>
      <c r="C71" s="104"/>
      <c r="D71" s="70">
        <f>SUM(D64:D70)</f>
        <v>43233</v>
      </c>
      <c r="E71" s="104"/>
      <c r="F71" s="70">
        <f>SUM(F64:F70)</f>
        <v>39148</v>
      </c>
      <c r="G71" s="10"/>
      <c r="H71" s="70">
        <f>SUM(H64:H70)</f>
        <v>89722</v>
      </c>
      <c r="I71" s="12"/>
      <c r="J71" s="70">
        <f>SUM(J64:J70)</f>
        <v>85629</v>
      </c>
    </row>
    <row r="72" spans="1:10" ht="21.95" customHeight="1">
      <c r="A72" s="2" t="s">
        <v>32</v>
      </c>
      <c r="B72" s="104"/>
      <c r="C72" s="104"/>
      <c r="D72" s="70">
        <f>D61+D71</f>
        <v>495270</v>
      </c>
      <c r="E72" s="104"/>
      <c r="F72" s="70">
        <f>F61+F71</f>
        <v>523811</v>
      </c>
      <c r="G72" s="10"/>
      <c r="H72" s="70">
        <f>H61+H71</f>
        <v>204713</v>
      </c>
      <c r="I72" s="12"/>
      <c r="J72" s="70">
        <f>J61+J71</f>
        <v>176611</v>
      </c>
    </row>
    <row r="73" spans="1:10" ht="21.95" customHeight="1">
      <c r="A73" s="2"/>
      <c r="B73" s="104"/>
      <c r="C73" s="104"/>
      <c r="D73" s="104"/>
      <c r="E73" s="104"/>
      <c r="F73" s="11"/>
      <c r="G73" s="3"/>
      <c r="H73" s="11"/>
      <c r="I73" s="11"/>
      <c r="J73" s="11"/>
    </row>
    <row r="74" spans="1:10" s="114" customFormat="1" ht="21.95" customHeight="1">
      <c r="A74" s="112" t="s">
        <v>0</v>
      </c>
      <c r="B74" s="113"/>
      <c r="C74" s="113"/>
      <c r="D74" s="113"/>
      <c r="E74" s="113"/>
      <c r="F74" s="115"/>
      <c r="G74" s="115"/>
      <c r="H74" s="115"/>
      <c r="I74" s="115"/>
      <c r="J74" s="115"/>
    </row>
    <row r="75" spans="1:10" ht="21.95" customHeight="1">
      <c r="A75" s="2" t="s">
        <v>1</v>
      </c>
      <c r="B75" s="1"/>
      <c r="C75" s="1"/>
      <c r="D75" s="1"/>
      <c r="E75" s="1"/>
      <c r="F75" s="3"/>
      <c r="G75" s="3"/>
      <c r="H75" s="3"/>
      <c r="I75" s="3"/>
      <c r="J75" s="3"/>
    </row>
    <row r="76" spans="1:10" ht="21.95" customHeight="1">
      <c r="A76" s="2" t="s">
        <v>185</v>
      </c>
      <c r="B76" s="1"/>
      <c r="C76" s="1"/>
      <c r="D76" s="1"/>
      <c r="E76" s="1"/>
      <c r="F76" s="3"/>
      <c r="G76" s="3"/>
      <c r="H76" s="3"/>
      <c r="I76" s="3"/>
      <c r="J76" s="3"/>
    </row>
    <row r="77" spans="1:10" ht="21.95" customHeight="1">
      <c r="A77" s="2"/>
      <c r="B77" s="1"/>
      <c r="C77" s="1"/>
      <c r="D77" s="1"/>
      <c r="E77" s="1"/>
      <c r="F77" s="3"/>
      <c r="G77" s="3"/>
      <c r="H77" s="3"/>
      <c r="I77" s="3"/>
      <c r="J77" s="3"/>
    </row>
    <row r="78" spans="1:10" ht="21.95" customHeight="1">
      <c r="A78" s="4"/>
      <c r="B78" s="107"/>
      <c r="C78" s="107"/>
      <c r="D78" s="144" t="s">
        <v>2</v>
      </c>
      <c r="E78" s="144"/>
      <c r="F78" s="144"/>
      <c r="G78" s="144"/>
      <c r="H78" s="144" t="s">
        <v>3</v>
      </c>
      <c r="I78" s="144"/>
      <c r="J78" s="144"/>
    </row>
    <row r="79" spans="1:10" ht="21.95" customHeight="1">
      <c r="A79" s="2"/>
      <c r="B79" s="104"/>
      <c r="C79" s="107"/>
      <c r="D79" s="15" t="s">
        <v>244</v>
      </c>
      <c r="E79" s="103"/>
      <c r="F79" s="15" t="s">
        <v>86</v>
      </c>
      <c r="G79" s="103"/>
      <c r="H79" s="15" t="s">
        <v>244</v>
      </c>
      <c r="I79" s="103"/>
      <c r="J79" s="15" t="s">
        <v>86</v>
      </c>
    </row>
    <row r="80" spans="1:10" ht="21.95" customHeight="1">
      <c r="A80" s="2" t="s">
        <v>21</v>
      </c>
      <c r="B80" s="104" t="s">
        <v>5</v>
      </c>
      <c r="C80" s="102"/>
      <c r="D80" s="102">
        <v>2020</v>
      </c>
      <c r="E80" s="102"/>
      <c r="F80" s="102">
        <v>2019</v>
      </c>
      <c r="G80" s="77"/>
      <c r="H80" s="102">
        <v>2020</v>
      </c>
      <c r="I80" s="102"/>
      <c r="J80" s="102">
        <v>2019</v>
      </c>
    </row>
    <row r="81" spans="1:10" ht="21.95" customHeight="1">
      <c r="A81" s="2"/>
      <c r="B81" s="104"/>
      <c r="C81" s="102"/>
      <c r="D81" s="102" t="s">
        <v>150</v>
      </c>
      <c r="E81" s="102"/>
      <c r="F81" s="105"/>
      <c r="G81" s="77"/>
      <c r="H81" s="102" t="s">
        <v>150</v>
      </c>
      <c r="I81" s="102"/>
      <c r="J81" s="105"/>
    </row>
    <row r="82" spans="1:10" ht="21.95" customHeight="1">
      <c r="A82" s="2"/>
      <c r="B82" s="104"/>
      <c r="C82" s="102"/>
      <c r="D82" s="143" t="s">
        <v>151</v>
      </c>
      <c r="E82" s="143"/>
      <c r="F82" s="143"/>
      <c r="G82" s="143"/>
      <c r="H82" s="143"/>
      <c r="I82" s="143"/>
      <c r="J82" s="143"/>
    </row>
    <row r="83" spans="1:10" ht="21.95" customHeight="1">
      <c r="A83" s="69" t="s">
        <v>33</v>
      </c>
      <c r="B83" s="104"/>
      <c r="C83" s="104"/>
      <c r="D83" s="104"/>
      <c r="E83" s="104"/>
      <c r="F83" s="78"/>
      <c r="G83" s="78"/>
      <c r="H83" s="78"/>
      <c r="I83" s="78"/>
      <c r="J83" s="78"/>
    </row>
    <row r="84" spans="1:10" ht="21.95" customHeight="1">
      <c r="A84" s="4" t="s">
        <v>34</v>
      </c>
      <c r="B84" s="104">
        <v>32</v>
      </c>
      <c r="C84" s="104"/>
      <c r="D84" s="104"/>
      <c r="E84" s="104"/>
      <c r="F84" s="3"/>
      <c r="G84" s="3"/>
      <c r="H84" s="3"/>
      <c r="I84" s="3"/>
      <c r="J84" s="3"/>
    </row>
    <row r="85" spans="1:10" ht="21.95" customHeight="1" thickBot="1">
      <c r="A85" s="4" t="s">
        <v>35</v>
      </c>
      <c r="B85" s="104"/>
      <c r="C85" s="104"/>
      <c r="D85" s="79">
        <v>4476576</v>
      </c>
      <c r="E85" s="104"/>
      <c r="F85" s="79">
        <v>4476576</v>
      </c>
      <c r="G85" s="3"/>
      <c r="H85" s="79">
        <v>4476576</v>
      </c>
      <c r="I85" s="11"/>
      <c r="J85" s="79">
        <v>4476576</v>
      </c>
    </row>
    <row r="86" spans="1:10" ht="21.95" customHeight="1" thickTop="1">
      <c r="A86" s="4" t="s">
        <v>115</v>
      </c>
      <c r="B86" s="104"/>
      <c r="C86" s="104"/>
      <c r="D86" s="3">
        <v>2493455</v>
      </c>
      <c r="E86" s="104"/>
      <c r="F86" s="3">
        <v>2493455</v>
      </c>
      <c r="G86" s="3"/>
      <c r="H86" s="3">
        <v>2493455</v>
      </c>
      <c r="I86" s="3"/>
      <c r="J86" s="3">
        <v>2493455</v>
      </c>
    </row>
    <row r="87" spans="1:10" ht="21.95" customHeight="1">
      <c r="A87" s="4" t="s">
        <v>116</v>
      </c>
      <c r="B87" s="104"/>
      <c r="C87" s="104"/>
      <c r="D87" s="3">
        <v>1422185</v>
      </c>
      <c r="E87" s="104"/>
      <c r="F87" s="3">
        <v>1422185</v>
      </c>
      <c r="G87" s="3"/>
      <c r="H87" s="3">
        <v>1422185</v>
      </c>
      <c r="I87" s="3"/>
      <c r="J87" s="3">
        <v>1422185</v>
      </c>
    </row>
    <row r="88" spans="1:10" ht="21.95" customHeight="1">
      <c r="A88" s="4" t="s">
        <v>138</v>
      </c>
      <c r="B88" s="104"/>
      <c r="C88" s="104"/>
      <c r="D88" s="104"/>
      <c r="E88" s="104"/>
    </row>
    <row r="89" spans="1:10" ht="21.95" customHeight="1">
      <c r="A89" s="4" t="s">
        <v>154</v>
      </c>
      <c r="B89" s="104"/>
      <c r="C89" s="104"/>
      <c r="D89" s="3">
        <v>464905</v>
      </c>
      <c r="E89" s="104"/>
      <c r="F89" s="3">
        <v>464905</v>
      </c>
      <c r="G89" s="3"/>
      <c r="H89" s="3">
        <v>464905</v>
      </c>
      <c r="I89" s="3"/>
      <c r="J89" s="3">
        <v>464905</v>
      </c>
    </row>
    <row r="90" spans="1:10" ht="21.95" customHeight="1">
      <c r="A90" s="4" t="s">
        <v>117</v>
      </c>
      <c r="B90" s="104"/>
      <c r="C90" s="104"/>
      <c r="D90" s="104"/>
      <c r="E90" s="104"/>
    </row>
    <row r="91" spans="1:10" ht="21.95" customHeight="1">
      <c r="A91" s="4" t="s">
        <v>202</v>
      </c>
      <c r="B91" s="104"/>
      <c r="C91" s="104"/>
      <c r="D91" s="3">
        <v>-369648</v>
      </c>
      <c r="E91" s="104"/>
      <c r="F91" s="3">
        <v>-369648</v>
      </c>
      <c r="G91" s="3"/>
      <c r="H91" s="3">
        <v>0</v>
      </c>
      <c r="I91" s="3"/>
      <c r="J91" s="3">
        <v>0</v>
      </c>
    </row>
    <row r="92" spans="1:10" ht="21.95" customHeight="1">
      <c r="A92" s="4" t="s">
        <v>36</v>
      </c>
      <c r="B92" s="104"/>
      <c r="C92" s="104"/>
      <c r="D92" s="104"/>
      <c r="E92" s="104"/>
      <c r="F92" s="3"/>
      <c r="G92" s="3"/>
      <c r="H92" s="3"/>
      <c r="I92" s="3"/>
      <c r="J92" s="3"/>
    </row>
    <row r="93" spans="1:10" ht="21.95" customHeight="1">
      <c r="A93" s="4" t="s">
        <v>37</v>
      </c>
      <c r="B93" s="104"/>
      <c r="C93" s="104"/>
      <c r="D93" s="104"/>
      <c r="E93" s="104"/>
      <c r="F93" s="3"/>
      <c r="G93" s="3"/>
      <c r="H93" s="3"/>
      <c r="I93" s="3"/>
      <c r="J93" s="3"/>
    </row>
    <row r="94" spans="1:10" ht="21.95" customHeight="1">
      <c r="A94" s="4" t="s">
        <v>38</v>
      </c>
      <c r="B94" s="104"/>
      <c r="C94" s="104"/>
      <c r="D94" s="3">
        <v>2096</v>
      </c>
      <c r="E94" s="104"/>
      <c r="F94" s="3">
        <v>2096</v>
      </c>
      <c r="G94" s="3"/>
      <c r="H94" s="3">
        <v>2096</v>
      </c>
      <c r="I94" s="3"/>
      <c r="J94" s="3">
        <v>2096</v>
      </c>
    </row>
    <row r="95" spans="1:10" ht="21.95" customHeight="1">
      <c r="A95" s="4" t="s">
        <v>203</v>
      </c>
      <c r="B95" s="104">
        <v>4</v>
      </c>
      <c r="C95" s="104"/>
      <c r="D95" s="11">
        <v>-2905037</v>
      </c>
      <c r="E95" s="104"/>
      <c r="F95" s="11">
        <v>-2930592</v>
      </c>
      <c r="G95" s="11"/>
      <c r="H95" s="11">
        <v>-4022408</v>
      </c>
      <c r="I95" s="11"/>
      <c r="J95" s="11">
        <v>-4023462</v>
      </c>
    </row>
    <row r="96" spans="1:10" ht="21.95" customHeight="1">
      <c r="A96" s="4" t="s">
        <v>39</v>
      </c>
      <c r="B96" s="104">
        <v>11</v>
      </c>
      <c r="C96" s="104"/>
      <c r="D96" s="8">
        <v>568</v>
      </c>
      <c r="E96" s="104"/>
      <c r="F96" s="8">
        <v>1343</v>
      </c>
      <c r="G96" s="11"/>
      <c r="H96" s="8">
        <v>568</v>
      </c>
      <c r="I96" s="11"/>
      <c r="J96" s="8">
        <v>1343</v>
      </c>
    </row>
    <row r="97" spans="1:10" ht="21.95" customHeight="1">
      <c r="A97" s="2" t="s">
        <v>118</v>
      </c>
      <c r="B97" s="104"/>
      <c r="C97" s="104"/>
    </row>
    <row r="98" spans="1:10" ht="21.95" customHeight="1">
      <c r="A98" s="2" t="s">
        <v>119</v>
      </c>
      <c r="B98" s="104"/>
      <c r="C98" s="104"/>
      <c r="D98" s="12">
        <f>SUM(D86:D96)</f>
        <v>1108524</v>
      </c>
      <c r="E98" s="104"/>
      <c r="F98" s="12">
        <f>SUM(F86:F96)</f>
        <v>1083744</v>
      </c>
      <c r="G98" s="12"/>
      <c r="H98" s="12">
        <f>SUM(H86:H96)</f>
        <v>360801</v>
      </c>
      <c r="I98" s="12"/>
      <c r="J98" s="12">
        <f>SUM(J86:J96)</f>
        <v>360522</v>
      </c>
    </row>
    <row r="99" spans="1:10" ht="21.95" customHeight="1">
      <c r="A99" s="4" t="s">
        <v>40</v>
      </c>
      <c r="B99" s="104"/>
      <c r="C99" s="104"/>
      <c r="D99" s="8">
        <v>0</v>
      </c>
      <c r="E99" s="104"/>
      <c r="F99" s="8">
        <v>0</v>
      </c>
      <c r="G99" s="3"/>
      <c r="H99" s="8">
        <v>0</v>
      </c>
      <c r="I99" s="11"/>
      <c r="J99" s="8">
        <v>0</v>
      </c>
    </row>
    <row r="100" spans="1:10" ht="21.95" customHeight="1">
      <c r="A100" s="2" t="s">
        <v>41</v>
      </c>
      <c r="B100" s="104"/>
      <c r="C100" s="104"/>
      <c r="D100" s="70">
        <f>SUM(D98:D99)</f>
        <v>1108524</v>
      </c>
      <c r="E100" s="104"/>
      <c r="F100" s="70">
        <f>SUM(F98:F99)</f>
        <v>1083744</v>
      </c>
      <c r="G100" s="10"/>
      <c r="H100" s="70">
        <f>SUM(H98:H99)</f>
        <v>360801</v>
      </c>
      <c r="I100" s="12"/>
      <c r="J100" s="70">
        <f>SUM(J98:J99)</f>
        <v>360522</v>
      </c>
    </row>
    <row r="101" spans="1:10" ht="21.95" customHeight="1">
      <c r="A101" s="2"/>
      <c r="B101" s="104"/>
      <c r="C101" s="104"/>
      <c r="D101" s="10"/>
      <c r="E101" s="104"/>
      <c r="F101" s="10"/>
      <c r="G101" s="10"/>
      <c r="H101" s="10"/>
      <c r="I101" s="10"/>
      <c r="J101" s="10"/>
    </row>
    <row r="102" spans="1:10" ht="21.95" customHeight="1" thickBot="1">
      <c r="A102" s="2" t="s">
        <v>42</v>
      </c>
      <c r="B102" s="104"/>
      <c r="C102" s="104"/>
      <c r="D102" s="9">
        <f>+D100+D72</f>
        <v>1603794</v>
      </c>
      <c r="E102" s="104"/>
      <c r="F102" s="9">
        <f>+F100+F72</f>
        <v>1607555</v>
      </c>
      <c r="G102" s="10"/>
      <c r="H102" s="9">
        <f>+H100+H72</f>
        <v>565514</v>
      </c>
      <c r="I102" s="12"/>
      <c r="J102" s="9">
        <f>+J100+J72</f>
        <v>537133</v>
      </c>
    </row>
    <row r="103" spans="1:10" ht="15.75" thickTop="1">
      <c r="A103" s="2"/>
      <c r="B103" s="104"/>
      <c r="C103" s="104"/>
      <c r="D103" s="11">
        <f>D37-D102</f>
        <v>0</v>
      </c>
      <c r="E103" s="104"/>
      <c r="F103" s="11">
        <f>F37-F102</f>
        <v>0</v>
      </c>
      <c r="G103" s="3"/>
      <c r="H103" s="11">
        <f>H37-H102</f>
        <v>0</v>
      </c>
      <c r="I103" s="11"/>
      <c r="J103" s="11">
        <f>J37-J102</f>
        <v>0</v>
      </c>
    </row>
  </sheetData>
  <sheetProtection password="F7ED" sheet="1" objects="1" scenarios="1"/>
  <mergeCells count="9">
    <mergeCell ref="D82:J82"/>
    <mergeCell ref="H5:J5"/>
    <mergeCell ref="D5:G5"/>
    <mergeCell ref="D9:J9"/>
    <mergeCell ref="D43:G43"/>
    <mergeCell ref="H43:J43"/>
    <mergeCell ref="D47:J47"/>
    <mergeCell ref="D78:G78"/>
    <mergeCell ref="H78:J78"/>
  </mergeCells>
  <pageMargins left="0.78740157480314965" right="0.23622047244094491" top="0.47244094488188981" bottom="0.74803149606299213" header="0.31496062992125984" footer="0.31496062992125984"/>
  <pageSetup paperSize="9" scale="85" firstPageNumber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38" max="9" man="1"/>
    <brk id="73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0.34998626667073579"/>
  </sheetPr>
  <dimension ref="A1:O64"/>
  <sheetViews>
    <sheetView showGridLines="0" view="pageBreakPreview" topLeftCell="A37" zoomScaleSheetLayoutView="100" workbookViewId="0">
      <selection activeCell="A64" sqref="A64"/>
    </sheetView>
  </sheetViews>
  <sheetFormatPr defaultColWidth="9.125" defaultRowHeight="21.75" customHeight="1"/>
  <cols>
    <col min="1" max="1" width="43.5" style="20" customWidth="1"/>
    <col min="2" max="2" width="11.5" style="20" customWidth="1"/>
    <col min="3" max="3" width="1.625" style="20" customWidth="1"/>
    <col min="4" max="4" width="11.125" style="20" customWidth="1"/>
    <col min="5" max="5" width="1" style="20" customWidth="1"/>
    <col min="6" max="6" width="11.125" style="20" customWidth="1"/>
    <col min="7" max="7" width="1" style="20" customWidth="1"/>
    <col min="8" max="8" width="11.125" style="20" customWidth="1"/>
    <col min="9" max="9" width="1" style="20" customWidth="1"/>
    <col min="10" max="10" width="11.125" style="20" customWidth="1"/>
    <col min="11" max="11" width="1.125" style="20" customWidth="1"/>
    <col min="12" max="16384" width="9.125" style="20"/>
  </cols>
  <sheetData>
    <row r="1" spans="1:10" s="118" customFormat="1" ht="21.75" customHeight="1">
      <c r="A1" s="112" t="s">
        <v>0</v>
      </c>
      <c r="B1" s="113"/>
      <c r="C1" s="113"/>
      <c r="D1" s="116"/>
      <c r="E1" s="113"/>
      <c r="F1" s="116"/>
      <c r="G1" s="117"/>
      <c r="H1" s="116"/>
      <c r="I1" s="117"/>
      <c r="J1" s="116"/>
    </row>
    <row r="2" spans="1:10" ht="21.75" customHeight="1">
      <c r="A2" s="2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21.75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21.75" customHeight="1">
      <c r="A4" s="4"/>
      <c r="B4" s="102"/>
      <c r="C4" s="102"/>
      <c r="D4" s="146" t="s">
        <v>43</v>
      </c>
      <c r="E4" s="146"/>
      <c r="F4" s="146"/>
      <c r="G4" s="1"/>
      <c r="H4" s="146" t="s">
        <v>44</v>
      </c>
      <c r="I4" s="146"/>
      <c r="J4" s="146"/>
    </row>
    <row r="5" spans="1:10" ht="21.75" customHeight="1">
      <c r="A5" s="4"/>
      <c r="B5" s="102"/>
      <c r="C5" s="102"/>
      <c r="D5" s="147" t="s">
        <v>45</v>
      </c>
      <c r="E5" s="147"/>
      <c r="F5" s="147"/>
      <c r="G5" s="106"/>
      <c r="H5" s="147" t="s">
        <v>46</v>
      </c>
      <c r="I5" s="147"/>
      <c r="J5" s="147"/>
    </row>
    <row r="6" spans="1:10" ht="21.75" customHeight="1">
      <c r="A6" s="4"/>
      <c r="B6" s="102"/>
      <c r="C6" s="102"/>
      <c r="D6" s="145" t="s">
        <v>156</v>
      </c>
      <c r="E6" s="145"/>
      <c r="F6" s="145"/>
      <c r="G6" s="106"/>
      <c r="H6" s="145" t="s">
        <v>156</v>
      </c>
      <c r="I6" s="145"/>
      <c r="J6" s="145"/>
    </row>
    <row r="7" spans="1:10" ht="21.75" customHeight="1">
      <c r="A7" s="4"/>
      <c r="B7" s="102"/>
      <c r="C7" s="102"/>
      <c r="D7" s="145" t="s">
        <v>245</v>
      </c>
      <c r="E7" s="145"/>
      <c r="F7" s="145"/>
      <c r="G7" s="106"/>
      <c r="H7" s="145" t="s">
        <v>245</v>
      </c>
      <c r="I7" s="145"/>
      <c r="J7" s="145"/>
    </row>
    <row r="8" spans="1:10" ht="21.75" customHeight="1">
      <c r="A8" s="4"/>
      <c r="B8" s="104" t="s">
        <v>5</v>
      </c>
      <c r="C8" s="104"/>
      <c r="D8" s="105">
        <v>2020</v>
      </c>
      <c r="E8" s="105"/>
      <c r="F8" s="105">
        <v>2019</v>
      </c>
      <c r="G8" s="105"/>
      <c r="H8" s="105">
        <v>2020</v>
      </c>
      <c r="I8" s="105"/>
      <c r="J8" s="105">
        <v>2019</v>
      </c>
    </row>
    <row r="9" spans="1:10" ht="21.75" customHeight="1">
      <c r="A9" s="4"/>
      <c r="B9" s="104"/>
      <c r="C9" s="104"/>
      <c r="D9" s="143" t="s">
        <v>151</v>
      </c>
      <c r="E9" s="143"/>
      <c r="F9" s="143"/>
      <c r="G9" s="143"/>
      <c r="H9" s="143"/>
      <c r="I9" s="143"/>
      <c r="J9" s="143"/>
    </row>
    <row r="10" spans="1:10" ht="21.75" customHeight="1">
      <c r="A10" s="69" t="s">
        <v>47</v>
      </c>
      <c r="B10" s="104"/>
      <c r="C10" s="104"/>
      <c r="D10" s="68"/>
      <c r="E10" s="68"/>
      <c r="F10" s="68"/>
      <c r="G10" s="68"/>
      <c r="H10" s="68"/>
      <c r="I10" s="68"/>
      <c r="J10" s="68"/>
    </row>
    <row r="11" spans="1:10" ht="21.75" customHeight="1">
      <c r="A11" s="4" t="s">
        <v>48</v>
      </c>
      <c r="B11" s="104"/>
      <c r="C11" s="104"/>
      <c r="D11" s="3">
        <v>120968</v>
      </c>
      <c r="E11" s="3"/>
      <c r="F11" s="3">
        <v>61825</v>
      </c>
      <c r="G11" s="3"/>
      <c r="H11" s="3">
        <v>29873</v>
      </c>
      <c r="I11" s="3"/>
      <c r="J11" s="3">
        <v>6959</v>
      </c>
    </row>
    <row r="12" spans="1:10" ht="21.75" customHeight="1">
      <c r="A12" s="4" t="s">
        <v>49</v>
      </c>
      <c r="B12" s="104"/>
      <c r="C12" s="104"/>
      <c r="D12" s="3">
        <v>37663</v>
      </c>
      <c r="E12" s="3"/>
      <c r="F12" s="3">
        <v>32888</v>
      </c>
      <c r="G12" s="3"/>
      <c r="H12" s="3">
        <v>0</v>
      </c>
      <c r="I12" s="3"/>
      <c r="J12" s="3">
        <v>0</v>
      </c>
    </row>
    <row r="13" spans="1:10" ht="21.75" customHeight="1">
      <c r="A13" s="4" t="s">
        <v>50</v>
      </c>
      <c r="B13" s="104">
        <v>7</v>
      </c>
      <c r="C13" s="104"/>
      <c r="D13" s="3">
        <v>2606</v>
      </c>
      <c r="E13" s="3"/>
      <c r="F13" s="3">
        <v>1976</v>
      </c>
      <c r="G13" s="3"/>
      <c r="H13" s="3">
        <v>504</v>
      </c>
      <c r="I13" s="3"/>
      <c r="J13" s="3">
        <v>1749</v>
      </c>
    </row>
    <row r="14" spans="1:10" ht="21.75" customHeight="1">
      <c r="A14" s="2" t="s">
        <v>51</v>
      </c>
      <c r="B14" s="104"/>
      <c r="C14" s="104"/>
      <c r="D14" s="70">
        <f>SUM(D11:D13)</f>
        <v>161237</v>
      </c>
      <c r="E14" s="10"/>
      <c r="F14" s="70">
        <f>SUM(F11:F13)</f>
        <v>96689</v>
      </c>
      <c r="G14" s="10"/>
      <c r="H14" s="70">
        <f>SUM(H11:H13)</f>
        <v>30377</v>
      </c>
      <c r="I14" s="10"/>
      <c r="J14" s="70">
        <f>SUM(J11:J13)</f>
        <v>8708</v>
      </c>
    </row>
    <row r="15" spans="1:10" ht="21.75" customHeight="1">
      <c r="A15" s="4"/>
      <c r="B15" s="104"/>
      <c r="C15" s="104"/>
      <c r="D15" s="3"/>
      <c r="E15" s="3"/>
      <c r="F15" s="3"/>
      <c r="G15" s="3"/>
      <c r="H15" s="3"/>
      <c r="I15" s="3"/>
      <c r="J15" s="3"/>
    </row>
    <row r="16" spans="1:10" ht="21.75" customHeight="1">
      <c r="A16" s="69" t="s">
        <v>52</v>
      </c>
      <c r="B16" s="104"/>
      <c r="C16" s="104"/>
      <c r="D16" s="3"/>
      <c r="E16" s="3"/>
      <c r="F16" s="3"/>
      <c r="G16" s="3"/>
      <c r="H16" s="3"/>
      <c r="I16" s="3"/>
      <c r="J16" s="3"/>
    </row>
    <row r="17" spans="1:15" ht="21.75" customHeight="1">
      <c r="A17" s="4" t="s">
        <v>53</v>
      </c>
      <c r="B17" s="104" t="s">
        <v>204</v>
      </c>
      <c r="C17" s="104"/>
      <c r="D17" s="3">
        <v>135516</v>
      </c>
      <c r="E17" s="3"/>
      <c r="F17" s="3">
        <v>102121</v>
      </c>
      <c r="G17" s="3"/>
      <c r="H17" s="3">
        <v>27687</v>
      </c>
      <c r="I17" s="3"/>
      <c r="J17" s="3">
        <v>6950</v>
      </c>
    </row>
    <row r="18" spans="1:15" ht="21.75" customHeight="1">
      <c r="A18" s="4" t="s">
        <v>91</v>
      </c>
      <c r="B18" s="104"/>
      <c r="C18" s="104"/>
      <c r="D18" s="3">
        <v>1740</v>
      </c>
      <c r="E18" s="3"/>
      <c r="F18" s="3">
        <v>1676</v>
      </c>
      <c r="G18" s="3"/>
      <c r="H18" s="3">
        <v>3</v>
      </c>
      <c r="I18" s="71"/>
      <c r="J18" s="3">
        <v>406</v>
      </c>
    </row>
    <row r="19" spans="1:15" ht="21.75" customHeight="1">
      <c r="A19" s="4" t="s">
        <v>92</v>
      </c>
      <c r="B19" s="104" t="s">
        <v>205</v>
      </c>
      <c r="C19" s="104"/>
      <c r="D19" s="3">
        <v>17376</v>
      </c>
      <c r="E19" s="3"/>
      <c r="F19" s="3">
        <v>25364</v>
      </c>
      <c r="G19" s="3"/>
      <c r="H19" s="3">
        <v>9043</v>
      </c>
      <c r="I19" s="3"/>
      <c r="J19" s="3">
        <v>16065</v>
      </c>
    </row>
    <row r="20" spans="1:15" ht="21.75" customHeight="1">
      <c r="A20" s="4" t="s">
        <v>54</v>
      </c>
      <c r="B20" s="104"/>
      <c r="C20" s="104"/>
      <c r="D20" s="3">
        <v>381</v>
      </c>
      <c r="E20" s="3"/>
      <c r="F20" s="3">
        <v>0</v>
      </c>
      <c r="G20" s="3"/>
      <c r="H20" s="3">
        <v>239</v>
      </c>
      <c r="I20" s="3"/>
      <c r="J20" s="3">
        <v>0</v>
      </c>
    </row>
    <row r="21" spans="1:15" ht="21.75" customHeight="1">
      <c r="A21" s="2" t="s">
        <v>56</v>
      </c>
      <c r="B21" s="104"/>
      <c r="C21" s="104"/>
      <c r="D21" s="70">
        <f>SUM(D17:D20)</f>
        <v>155013</v>
      </c>
      <c r="E21" s="12"/>
      <c r="F21" s="70">
        <f>SUM(F17:F20)</f>
        <v>129161</v>
      </c>
      <c r="G21" s="12"/>
      <c r="H21" s="70">
        <f>SUM(H17:H20)</f>
        <v>36972</v>
      </c>
      <c r="I21" s="12"/>
      <c r="J21" s="70">
        <f>SUM(J17:J20)</f>
        <v>23421</v>
      </c>
    </row>
    <row r="22" spans="1:15" ht="21.75" customHeight="1">
      <c r="A22" s="2" t="s">
        <v>206</v>
      </c>
      <c r="B22" s="104"/>
      <c r="C22" s="104"/>
      <c r="D22" s="72">
        <f>+D14-D21</f>
        <v>6224</v>
      </c>
      <c r="E22" s="12"/>
      <c r="F22" s="72">
        <f>+F14-F21</f>
        <v>-32472</v>
      </c>
      <c r="G22" s="12"/>
      <c r="H22" s="72">
        <f>+H14-H21</f>
        <v>-6595</v>
      </c>
      <c r="I22" s="12"/>
      <c r="J22" s="72">
        <f>+J14-J21</f>
        <v>-14713</v>
      </c>
    </row>
    <row r="23" spans="1:15" ht="21.75" customHeight="1">
      <c r="A23" s="4" t="s">
        <v>207</v>
      </c>
      <c r="B23" s="104">
        <v>7</v>
      </c>
      <c r="C23" s="104"/>
      <c r="D23" s="3">
        <v>269</v>
      </c>
      <c r="E23" s="3"/>
      <c r="F23" s="3">
        <v>320</v>
      </c>
      <c r="G23" s="3"/>
      <c r="H23" s="3">
        <v>4812</v>
      </c>
      <c r="I23" s="3"/>
      <c r="J23" s="3">
        <v>4794</v>
      </c>
    </row>
    <row r="24" spans="1:15" ht="21.75" customHeight="1">
      <c r="A24" s="4" t="s">
        <v>55</v>
      </c>
      <c r="B24" s="104">
        <v>7</v>
      </c>
      <c r="C24" s="104"/>
      <c r="D24" s="3">
        <v>3320</v>
      </c>
      <c r="E24" s="11"/>
      <c r="F24" s="3">
        <v>4561</v>
      </c>
      <c r="G24" s="11"/>
      <c r="H24" s="3">
        <v>200</v>
      </c>
      <c r="I24" s="11"/>
      <c r="J24" s="3">
        <v>206</v>
      </c>
    </row>
    <row r="25" spans="1:15" ht="21.75" customHeight="1">
      <c r="A25" s="4" t="s">
        <v>208</v>
      </c>
      <c r="B25" s="104" t="s">
        <v>209</v>
      </c>
      <c r="C25" s="104"/>
      <c r="D25" s="3">
        <v>-7315</v>
      </c>
      <c r="E25" s="3"/>
      <c r="F25" s="3">
        <v>-6233</v>
      </c>
      <c r="G25" s="3"/>
      <c r="H25" s="3">
        <v>-1026</v>
      </c>
      <c r="I25" s="3"/>
      <c r="J25" s="3">
        <v>-581</v>
      </c>
    </row>
    <row r="26" spans="1:15" ht="21.75" customHeight="1">
      <c r="A26" s="4" t="s">
        <v>210</v>
      </c>
      <c r="B26" s="104" t="s">
        <v>211</v>
      </c>
      <c r="C26" s="104"/>
      <c r="D26" s="3">
        <v>-1668</v>
      </c>
      <c r="E26" s="11"/>
      <c r="F26" s="3">
        <v>-2186</v>
      </c>
      <c r="G26" s="11"/>
      <c r="H26" s="3">
        <v>-18753</v>
      </c>
      <c r="I26" s="11"/>
      <c r="J26" s="3">
        <v>2827</v>
      </c>
    </row>
    <row r="27" spans="1:15" ht="21.75" customHeight="1">
      <c r="A27" s="119" t="s">
        <v>212</v>
      </c>
      <c r="B27" s="108"/>
      <c r="C27" s="104"/>
      <c r="D27" s="72">
        <f>+D22+D23-D24-D26-D25</f>
        <v>12156</v>
      </c>
      <c r="E27" s="12"/>
      <c r="F27" s="72">
        <f>+F22+F23-F24-F26-F25</f>
        <v>-28294</v>
      </c>
      <c r="G27" s="12"/>
      <c r="H27" s="72">
        <f>+H22+H23-H24-H26-H25</f>
        <v>17796</v>
      </c>
      <c r="I27" s="12"/>
      <c r="J27" s="72">
        <f>+J22+J23-J24-J26-J25</f>
        <v>-12371</v>
      </c>
    </row>
    <row r="28" spans="1:15" ht="21.75" customHeight="1">
      <c r="A28" s="120" t="s">
        <v>213</v>
      </c>
      <c r="B28" s="108"/>
      <c r="C28" s="104"/>
      <c r="D28" s="12">
        <v>0</v>
      </c>
      <c r="E28" s="12"/>
      <c r="F28" s="12">
        <v>0</v>
      </c>
      <c r="G28" s="12"/>
      <c r="H28" s="12">
        <v>0</v>
      </c>
      <c r="I28" s="12"/>
      <c r="J28" s="12">
        <v>0</v>
      </c>
    </row>
    <row r="29" spans="1:15" ht="21.75" customHeight="1" thickBot="1">
      <c r="A29" s="2" t="s">
        <v>214</v>
      </c>
      <c r="B29" s="104"/>
      <c r="C29" s="104"/>
      <c r="D29" s="73">
        <f>+D27+D28</f>
        <v>12156</v>
      </c>
      <c r="E29" s="12"/>
      <c r="F29" s="73">
        <f>+F27+F28</f>
        <v>-28294</v>
      </c>
      <c r="G29" s="12"/>
      <c r="H29" s="73">
        <f>+H27+H28</f>
        <v>17796</v>
      </c>
      <c r="I29" s="12"/>
      <c r="J29" s="73">
        <f>+J27+J28</f>
        <v>-12371</v>
      </c>
    </row>
    <row r="30" spans="1:15" ht="21.75" customHeight="1" thickTop="1">
      <c r="A30" s="2"/>
      <c r="B30" s="104"/>
      <c r="C30" s="104"/>
      <c r="D30" s="12"/>
      <c r="E30" s="12"/>
      <c r="F30" s="12"/>
      <c r="G30" s="12"/>
      <c r="H30" s="12"/>
      <c r="I30" s="12"/>
      <c r="J30" s="12"/>
    </row>
    <row r="31" spans="1:15" ht="21.75" customHeight="1">
      <c r="A31" s="2" t="s">
        <v>57</v>
      </c>
      <c r="B31" s="104"/>
      <c r="C31" s="104"/>
      <c r="D31" s="12"/>
      <c r="E31" s="12"/>
      <c r="F31" s="12"/>
      <c r="G31" s="12"/>
      <c r="H31" s="12"/>
      <c r="I31" s="12"/>
      <c r="J31" s="12"/>
      <c r="O31" s="20" t="s">
        <v>94</v>
      </c>
    </row>
    <row r="32" spans="1:15" ht="21.75" customHeight="1">
      <c r="A32" s="69" t="s">
        <v>175</v>
      </c>
      <c r="B32" s="104"/>
      <c r="C32" s="104"/>
      <c r="D32" s="104"/>
      <c r="E32" s="104"/>
      <c r="F32" s="104"/>
      <c r="G32" s="104"/>
      <c r="H32" s="104"/>
      <c r="I32" s="104"/>
      <c r="J32" s="104"/>
    </row>
    <row r="33" spans="1:10" ht="21.75" customHeight="1">
      <c r="A33" s="69" t="s">
        <v>96</v>
      </c>
      <c r="B33" s="104"/>
      <c r="C33" s="104"/>
      <c r="D33" s="11"/>
      <c r="E33" s="11"/>
      <c r="F33" s="11"/>
      <c r="G33" s="11"/>
      <c r="H33" s="11"/>
      <c r="I33" s="11"/>
      <c r="J33" s="11"/>
    </row>
    <row r="34" spans="1:10" ht="21.75" customHeight="1">
      <c r="A34" s="4" t="s">
        <v>220</v>
      </c>
    </row>
    <row r="35" spans="1:10" ht="21.75" customHeight="1">
      <c r="A35" s="4" t="s">
        <v>221</v>
      </c>
      <c r="B35" s="104">
        <v>11</v>
      </c>
      <c r="C35" s="104"/>
      <c r="D35" s="8">
        <v>-330</v>
      </c>
      <c r="E35" s="11"/>
      <c r="F35" s="8">
        <v>182</v>
      </c>
      <c r="G35" s="11"/>
      <c r="H35" s="8">
        <v>-330</v>
      </c>
      <c r="I35" s="11"/>
      <c r="J35" s="8">
        <v>182</v>
      </c>
    </row>
    <row r="36" spans="1:10" ht="21.75" customHeight="1">
      <c r="A36" s="4" t="s">
        <v>97</v>
      </c>
      <c r="B36" s="104"/>
      <c r="C36" s="104"/>
      <c r="D36" s="11"/>
      <c r="E36" s="11"/>
      <c r="F36" s="11"/>
      <c r="G36" s="11"/>
      <c r="H36" s="11"/>
      <c r="I36" s="11"/>
      <c r="J36" s="11"/>
    </row>
    <row r="37" spans="1:10" ht="21.75" customHeight="1">
      <c r="A37" s="4" t="s">
        <v>120</v>
      </c>
      <c r="B37" s="104"/>
      <c r="C37" s="104"/>
      <c r="D37" s="8">
        <f>SUM(D35)</f>
        <v>-330</v>
      </c>
      <c r="E37" s="8"/>
      <c r="F37" s="8">
        <f>SUM(F35)</f>
        <v>182</v>
      </c>
      <c r="G37" s="8"/>
      <c r="H37" s="8">
        <f>SUM(H35)</f>
        <v>-330</v>
      </c>
      <c r="I37" s="8"/>
      <c r="J37" s="8">
        <f>SUM(J35)</f>
        <v>182</v>
      </c>
    </row>
    <row r="38" spans="1:10" ht="21.75" customHeight="1">
      <c r="A38" s="2" t="s">
        <v>222</v>
      </c>
      <c r="B38" s="104"/>
      <c r="C38" s="104"/>
      <c r="D38" s="75">
        <f>+D37</f>
        <v>-330</v>
      </c>
      <c r="E38" s="12"/>
      <c r="F38" s="75">
        <f>+F37</f>
        <v>182</v>
      </c>
      <c r="G38" s="12"/>
      <c r="H38" s="75">
        <f>+H37</f>
        <v>-330</v>
      </c>
      <c r="I38" s="12"/>
      <c r="J38" s="75">
        <f>+J37</f>
        <v>182</v>
      </c>
    </row>
    <row r="39" spans="1:10" ht="21.75" customHeight="1">
      <c r="A39" s="2"/>
      <c r="B39" s="104"/>
      <c r="C39" s="104"/>
      <c r="D39" s="12"/>
      <c r="E39" s="12"/>
      <c r="F39" s="12"/>
      <c r="G39" s="12"/>
      <c r="H39" s="12"/>
      <c r="I39" s="12"/>
      <c r="J39" s="12"/>
    </row>
    <row r="40" spans="1:10" ht="21.75" customHeight="1" thickBot="1">
      <c r="A40" s="2" t="s">
        <v>215</v>
      </c>
      <c r="B40" s="104"/>
      <c r="C40" s="104"/>
      <c r="D40" s="9">
        <f>SUM(D38+D27)</f>
        <v>11826</v>
      </c>
      <c r="E40" s="12"/>
      <c r="F40" s="9">
        <f>SUM(F38+F27)</f>
        <v>-28112</v>
      </c>
      <c r="G40" s="12"/>
      <c r="H40" s="9">
        <f>SUM(H38+H27)</f>
        <v>17466</v>
      </c>
      <c r="I40" s="12"/>
      <c r="J40" s="9">
        <f>SUM(J38+J27)</f>
        <v>-12189</v>
      </c>
    </row>
    <row r="41" spans="1:10" ht="21.75" customHeight="1" thickTop="1">
      <c r="A41" s="2"/>
      <c r="B41" s="109"/>
      <c r="C41" s="109"/>
      <c r="D41" s="12"/>
      <c r="E41" s="12"/>
      <c r="F41" s="12"/>
      <c r="G41" s="12"/>
      <c r="H41" s="12"/>
      <c r="I41" s="12"/>
      <c r="J41" s="12"/>
    </row>
    <row r="42" spans="1:10" s="118" customFormat="1" ht="21.75" customHeight="1">
      <c r="A42" s="112" t="s">
        <v>0</v>
      </c>
      <c r="B42" s="113"/>
      <c r="C42" s="113"/>
      <c r="D42" s="116"/>
      <c r="E42" s="113"/>
      <c r="F42" s="116"/>
      <c r="G42" s="117"/>
      <c r="H42" s="116"/>
      <c r="I42" s="117"/>
      <c r="J42" s="116"/>
    </row>
    <row r="43" spans="1:10" ht="21.75" customHeight="1">
      <c r="A43" s="2" t="s">
        <v>155</v>
      </c>
      <c r="B43" s="1"/>
      <c r="C43" s="1"/>
      <c r="D43" s="1"/>
      <c r="E43" s="1"/>
      <c r="F43" s="1"/>
      <c r="G43" s="1"/>
      <c r="H43" s="1"/>
      <c r="I43" s="1"/>
      <c r="J43" s="1"/>
    </row>
    <row r="44" spans="1:10" ht="21.75" customHeight="1">
      <c r="A44" s="2"/>
      <c r="B44" s="1"/>
      <c r="C44" s="1"/>
      <c r="D44" s="1"/>
      <c r="E44" s="1"/>
      <c r="F44" s="1"/>
      <c r="G44" s="1"/>
      <c r="H44" s="1"/>
      <c r="I44" s="1"/>
      <c r="J44" s="74"/>
    </row>
    <row r="45" spans="1:10" ht="21.75" customHeight="1">
      <c r="A45" s="4"/>
      <c r="B45" s="102"/>
      <c r="C45" s="102"/>
      <c r="D45" s="146" t="s">
        <v>43</v>
      </c>
      <c r="E45" s="146"/>
      <c r="F45" s="146"/>
      <c r="G45" s="1"/>
      <c r="H45" s="146" t="s">
        <v>44</v>
      </c>
      <c r="I45" s="146"/>
      <c r="J45" s="146"/>
    </row>
    <row r="46" spans="1:10" ht="21.75" customHeight="1">
      <c r="A46" s="4"/>
      <c r="B46" s="102"/>
      <c r="C46" s="102"/>
      <c r="D46" s="147" t="s">
        <v>45</v>
      </c>
      <c r="E46" s="147"/>
      <c r="F46" s="147"/>
      <c r="G46" s="106"/>
      <c r="H46" s="147" t="s">
        <v>46</v>
      </c>
      <c r="I46" s="147"/>
      <c r="J46" s="147"/>
    </row>
    <row r="47" spans="1:10" ht="21.75" customHeight="1">
      <c r="A47" s="4"/>
      <c r="B47" s="102"/>
      <c r="C47" s="102"/>
      <c r="D47" s="145" t="s">
        <v>156</v>
      </c>
      <c r="E47" s="145"/>
      <c r="F47" s="145"/>
      <c r="G47" s="106"/>
      <c r="H47" s="145" t="s">
        <v>156</v>
      </c>
      <c r="I47" s="145"/>
      <c r="J47" s="145"/>
    </row>
    <row r="48" spans="1:10" ht="21.75" customHeight="1">
      <c r="A48" s="4"/>
      <c r="B48" s="102"/>
      <c r="C48" s="102"/>
      <c r="D48" s="145" t="s">
        <v>245</v>
      </c>
      <c r="E48" s="145"/>
      <c r="F48" s="145"/>
      <c r="G48" s="106"/>
      <c r="H48" s="145" t="s">
        <v>245</v>
      </c>
      <c r="I48" s="145"/>
      <c r="J48" s="145"/>
    </row>
    <row r="49" spans="1:10" ht="21.75" customHeight="1">
      <c r="A49" s="4"/>
      <c r="B49" s="104" t="s">
        <v>5</v>
      </c>
      <c r="C49" s="104"/>
      <c r="D49" s="105">
        <v>2020</v>
      </c>
      <c r="E49" s="105"/>
      <c r="F49" s="105">
        <v>2019</v>
      </c>
      <c r="G49" s="105"/>
      <c r="H49" s="105">
        <v>2020</v>
      </c>
      <c r="I49" s="105"/>
      <c r="J49" s="105">
        <v>2019</v>
      </c>
    </row>
    <row r="50" spans="1:10" ht="21.75" customHeight="1">
      <c r="A50" s="4"/>
      <c r="B50" s="104"/>
      <c r="C50" s="104"/>
      <c r="D50" s="143" t="s">
        <v>151</v>
      </c>
      <c r="E50" s="143"/>
      <c r="F50" s="143"/>
      <c r="G50" s="143"/>
      <c r="H50" s="143"/>
      <c r="I50" s="143"/>
      <c r="J50" s="143"/>
    </row>
    <row r="51" spans="1:10" ht="21.75" customHeight="1">
      <c r="A51" s="2"/>
      <c r="B51" s="104"/>
      <c r="C51" s="104"/>
      <c r="D51" s="12"/>
      <c r="E51" s="12"/>
      <c r="F51" s="12"/>
      <c r="G51" s="12"/>
      <c r="H51" s="12"/>
      <c r="I51" s="12"/>
      <c r="J51" s="12"/>
    </row>
    <row r="52" spans="1:10" ht="21.75" customHeight="1">
      <c r="A52" s="2" t="s">
        <v>58</v>
      </c>
      <c r="B52" s="5"/>
      <c r="C52" s="5"/>
      <c r="D52" s="6"/>
      <c r="E52" s="7"/>
      <c r="F52" s="6"/>
      <c r="G52" s="7"/>
      <c r="H52" s="6"/>
      <c r="I52" s="7"/>
      <c r="J52" s="6"/>
    </row>
    <row r="53" spans="1:10" ht="21.75" customHeight="1">
      <c r="A53" s="4" t="s">
        <v>121</v>
      </c>
      <c r="B53" s="5"/>
      <c r="C53" s="5"/>
      <c r="D53" s="3">
        <f>D55-D54</f>
        <v>12156</v>
      </c>
      <c r="E53" s="3"/>
      <c r="F53" s="3">
        <f>+F29</f>
        <v>-28294</v>
      </c>
      <c r="G53" s="3"/>
      <c r="H53" s="3">
        <f>H55-H54</f>
        <v>17796</v>
      </c>
      <c r="I53" s="3"/>
      <c r="J53" s="3">
        <f>+J29</f>
        <v>-12371</v>
      </c>
    </row>
    <row r="54" spans="1:10" ht="21.75" customHeight="1">
      <c r="A54" s="4" t="s">
        <v>59</v>
      </c>
      <c r="B54" s="104"/>
      <c r="C54" s="104"/>
      <c r="D54" s="8">
        <v>0</v>
      </c>
      <c r="E54" s="3"/>
      <c r="F54" s="8">
        <v>0</v>
      </c>
      <c r="G54" s="3"/>
      <c r="H54" s="8">
        <v>0</v>
      </c>
      <c r="I54" s="3"/>
      <c r="J54" s="8">
        <v>0</v>
      </c>
    </row>
    <row r="55" spans="1:10" ht="21.75" customHeight="1" thickBot="1">
      <c r="A55" s="2" t="s">
        <v>214</v>
      </c>
      <c r="B55" s="104"/>
      <c r="C55" s="104"/>
      <c r="D55" s="9">
        <f>+D27</f>
        <v>12156</v>
      </c>
      <c r="E55" s="10"/>
      <c r="F55" s="9">
        <f>+F27</f>
        <v>-28294</v>
      </c>
      <c r="G55" s="10"/>
      <c r="H55" s="9">
        <f>+H27</f>
        <v>17796</v>
      </c>
      <c r="I55" s="10"/>
      <c r="J55" s="9">
        <f>+J27</f>
        <v>-12371</v>
      </c>
    </row>
    <row r="56" spans="1:10" ht="21.75" customHeight="1" thickTop="1">
      <c r="A56" s="2"/>
      <c r="B56" s="104"/>
      <c r="C56" s="104"/>
      <c r="D56" s="11"/>
      <c r="E56" s="3"/>
      <c r="F56" s="11"/>
      <c r="G56" s="3"/>
      <c r="H56" s="11"/>
      <c r="I56" s="3"/>
      <c r="J56" s="11"/>
    </row>
    <row r="57" spans="1:10" ht="21.75" customHeight="1">
      <c r="A57" s="2" t="s">
        <v>216</v>
      </c>
      <c r="B57" s="5"/>
      <c r="C57" s="5"/>
      <c r="D57" s="6"/>
      <c r="E57" s="7"/>
      <c r="F57" s="6"/>
      <c r="G57" s="7"/>
      <c r="H57" s="6"/>
      <c r="I57" s="7"/>
      <c r="J57" s="6"/>
    </row>
    <row r="58" spans="1:10" ht="21.75" customHeight="1">
      <c r="A58" s="4" t="s">
        <v>121</v>
      </c>
      <c r="B58" s="5"/>
      <c r="C58" s="5"/>
      <c r="D58" s="3">
        <f>D60-D59</f>
        <v>11826</v>
      </c>
      <c r="E58" s="3"/>
      <c r="F58" s="3">
        <f>+F40</f>
        <v>-28112</v>
      </c>
      <c r="G58" s="3"/>
      <c r="H58" s="3">
        <f>H60-H59</f>
        <v>17466</v>
      </c>
      <c r="I58" s="3"/>
      <c r="J58" s="3">
        <f>+J40</f>
        <v>-12189</v>
      </c>
    </row>
    <row r="59" spans="1:10" ht="21.75" customHeight="1">
      <c r="A59" s="4" t="s">
        <v>59</v>
      </c>
      <c r="B59" s="104"/>
      <c r="C59" s="104"/>
      <c r="D59" s="8">
        <v>0</v>
      </c>
      <c r="E59" s="3"/>
      <c r="F59" s="8">
        <v>0</v>
      </c>
      <c r="G59" s="3"/>
      <c r="H59" s="8">
        <v>0</v>
      </c>
      <c r="I59" s="3"/>
      <c r="J59" s="8">
        <v>0</v>
      </c>
    </row>
    <row r="60" spans="1:10" ht="21.75" customHeight="1" thickBot="1">
      <c r="A60" s="2" t="s">
        <v>217</v>
      </c>
      <c r="B60" s="104"/>
      <c r="C60" s="104"/>
      <c r="D60" s="9">
        <f>+D40</f>
        <v>11826</v>
      </c>
      <c r="E60" s="10"/>
      <c r="F60" s="9">
        <f>+F40</f>
        <v>-28112</v>
      </c>
      <c r="G60" s="10"/>
      <c r="H60" s="9">
        <f>+H40</f>
        <v>17466</v>
      </c>
      <c r="I60" s="10"/>
      <c r="J60" s="9">
        <f>+J40</f>
        <v>-12189</v>
      </c>
    </row>
    <row r="61" spans="1:10" ht="21.75" customHeight="1" thickTop="1">
      <c r="A61" s="2"/>
      <c r="B61" s="104"/>
      <c r="C61" s="104"/>
      <c r="D61" s="12"/>
      <c r="E61" s="10"/>
      <c r="F61" s="12"/>
      <c r="G61" s="10"/>
      <c r="H61" s="12"/>
      <c r="I61" s="10"/>
      <c r="J61" s="12"/>
    </row>
    <row r="62" spans="1:10" ht="21.75" customHeight="1">
      <c r="A62" s="2" t="s">
        <v>218</v>
      </c>
      <c r="B62" s="104"/>
      <c r="C62" s="104"/>
      <c r="D62" s="13"/>
      <c r="E62" s="7"/>
      <c r="F62" s="6"/>
      <c r="G62" s="7"/>
      <c r="H62" s="6"/>
      <c r="I62" s="7"/>
      <c r="J62" s="6"/>
    </row>
    <row r="63" spans="1:10" ht="21.75" customHeight="1" thickBot="1">
      <c r="A63" s="4" t="s">
        <v>255</v>
      </c>
      <c r="B63" s="104">
        <v>34</v>
      </c>
      <c r="C63" s="104"/>
      <c r="D63" s="97">
        <v>5.0000000000000002E-5</v>
      </c>
      <c r="E63" s="14"/>
      <c r="F63" s="121">
        <v>-1.1E-4</v>
      </c>
      <c r="G63" s="14"/>
      <c r="H63" s="140">
        <v>6.9999999999999994E-5</v>
      </c>
      <c r="I63" s="14"/>
      <c r="J63" s="121">
        <v>-4.8000000000000001E-5</v>
      </c>
    </row>
    <row r="64" spans="1:10" ht="21.75" customHeight="1" thickTop="1">
      <c r="A64" s="4"/>
      <c r="B64" s="1"/>
      <c r="C64" s="1"/>
      <c r="D64" s="1"/>
      <c r="E64" s="1"/>
      <c r="F64" s="1"/>
      <c r="G64" s="1"/>
      <c r="H64" s="1"/>
      <c r="I64" s="1"/>
      <c r="J64" s="1"/>
    </row>
  </sheetData>
  <sheetProtection password="F7ED" sheet="1" objects="1" scenarios="1"/>
  <mergeCells count="18">
    <mergeCell ref="D50:J50"/>
    <mergeCell ref="D47:F47"/>
    <mergeCell ref="H47:J47"/>
    <mergeCell ref="D45:F45"/>
    <mergeCell ref="H45:J45"/>
    <mergeCell ref="D46:F46"/>
    <mergeCell ref="H46:J46"/>
    <mergeCell ref="D48:F48"/>
    <mergeCell ref="H48:J48"/>
    <mergeCell ref="D7:F7"/>
    <mergeCell ref="H7:J7"/>
    <mergeCell ref="D9:J9"/>
    <mergeCell ref="D4:F4"/>
    <mergeCell ref="H4:J4"/>
    <mergeCell ref="D5:F5"/>
    <mergeCell ref="H5:J5"/>
    <mergeCell ref="D6:F6"/>
    <mergeCell ref="H6:J6"/>
  </mergeCells>
  <pageMargins left="0.59055118110236227" right="0.23622047244094491" top="0.51181102362204722" bottom="0.55118110236220474" header="0.31496062992125984" footer="0.31496062992125984"/>
  <pageSetup paperSize="9" scale="85" firstPageNumber="6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O64"/>
  <sheetViews>
    <sheetView showGridLines="0" view="pageBreakPreview" zoomScaleSheetLayoutView="100" workbookViewId="0">
      <selection activeCell="H64" sqref="H64"/>
    </sheetView>
  </sheetViews>
  <sheetFormatPr defaultColWidth="9.125" defaultRowHeight="21.75" customHeight="1"/>
  <cols>
    <col min="1" max="1" width="43.125" style="20" customWidth="1"/>
    <col min="2" max="2" width="12.5" style="20" customWidth="1"/>
    <col min="3" max="3" width="1.25" style="20" customWidth="1"/>
    <col min="4" max="4" width="11.125" style="20" customWidth="1"/>
    <col min="5" max="5" width="1" style="20" customWidth="1"/>
    <col min="6" max="6" width="11.125" style="20" customWidth="1"/>
    <col min="7" max="7" width="1" style="20" customWidth="1"/>
    <col min="8" max="8" width="11.125" style="20" customWidth="1"/>
    <col min="9" max="9" width="1" style="20" customWidth="1"/>
    <col min="10" max="10" width="10.875" style="20" customWidth="1"/>
    <col min="11" max="11" width="1.125" style="20" customWidth="1"/>
    <col min="12" max="16384" width="9.125" style="20"/>
  </cols>
  <sheetData>
    <row r="1" spans="1:10" s="118" customFormat="1" ht="21.75" customHeight="1">
      <c r="A1" s="112" t="s">
        <v>0</v>
      </c>
      <c r="B1" s="113"/>
      <c r="C1" s="113"/>
      <c r="D1" s="116"/>
      <c r="E1" s="113"/>
      <c r="F1" s="116"/>
      <c r="G1" s="117"/>
      <c r="H1" s="116"/>
      <c r="I1" s="117"/>
      <c r="J1" s="116"/>
    </row>
    <row r="2" spans="1:10" ht="21.75" customHeight="1">
      <c r="A2" s="2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21.75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0" ht="21.75" customHeight="1">
      <c r="A4" s="4"/>
      <c r="B4" s="102"/>
      <c r="C4" s="102"/>
      <c r="D4" s="146" t="s">
        <v>43</v>
      </c>
      <c r="E4" s="146"/>
      <c r="F4" s="146"/>
      <c r="G4" s="1"/>
      <c r="H4" s="146" t="s">
        <v>44</v>
      </c>
      <c r="I4" s="146"/>
      <c r="J4" s="146"/>
    </row>
    <row r="5" spans="1:10" ht="21.75" customHeight="1">
      <c r="A5" s="4"/>
      <c r="B5" s="102"/>
      <c r="C5" s="102"/>
      <c r="D5" s="147" t="s">
        <v>45</v>
      </c>
      <c r="E5" s="147"/>
      <c r="F5" s="147"/>
      <c r="G5" s="106"/>
      <c r="H5" s="147" t="s">
        <v>46</v>
      </c>
      <c r="I5" s="147"/>
      <c r="J5" s="147"/>
    </row>
    <row r="6" spans="1:10" ht="21.75" customHeight="1">
      <c r="A6" s="4"/>
      <c r="B6" s="102"/>
      <c r="C6" s="102"/>
      <c r="D6" s="145" t="s">
        <v>246</v>
      </c>
      <c r="E6" s="145"/>
      <c r="F6" s="145"/>
      <c r="G6" s="106"/>
      <c r="H6" s="145" t="s">
        <v>246</v>
      </c>
      <c r="I6" s="145"/>
      <c r="J6" s="145"/>
    </row>
    <row r="7" spans="1:10" ht="21.75" customHeight="1">
      <c r="A7" s="4"/>
      <c r="B7" s="102"/>
      <c r="C7" s="102"/>
      <c r="D7" s="145" t="s">
        <v>245</v>
      </c>
      <c r="E7" s="145"/>
      <c r="F7" s="145"/>
      <c r="G7" s="106"/>
      <c r="H7" s="145" t="s">
        <v>245</v>
      </c>
      <c r="I7" s="145"/>
      <c r="J7" s="145"/>
    </row>
    <row r="8" spans="1:10" ht="21.75" customHeight="1">
      <c r="A8" s="4"/>
      <c r="B8" s="104" t="s">
        <v>5</v>
      </c>
      <c r="C8" s="104"/>
      <c r="D8" s="105">
        <v>2020</v>
      </c>
      <c r="E8" s="105"/>
      <c r="F8" s="105">
        <v>2019</v>
      </c>
      <c r="G8" s="105"/>
      <c r="H8" s="105">
        <v>2020</v>
      </c>
      <c r="I8" s="105"/>
      <c r="J8" s="105">
        <v>2019</v>
      </c>
    </row>
    <row r="9" spans="1:10" ht="21.75" customHeight="1">
      <c r="A9" s="4"/>
      <c r="B9" s="104"/>
      <c r="C9" s="104"/>
      <c r="D9" s="143" t="s">
        <v>151</v>
      </c>
      <c r="E9" s="143"/>
      <c r="F9" s="143"/>
      <c r="G9" s="143"/>
      <c r="H9" s="143"/>
      <c r="I9" s="143"/>
      <c r="J9" s="143"/>
    </row>
    <row r="10" spans="1:10" ht="21.75" customHeight="1">
      <c r="A10" s="69" t="s">
        <v>47</v>
      </c>
      <c r="B10" s="104"/>
      <c r="C10" s="104"/>
      <c r="D10" s="68"/>
      <c r="E10" s="68"/>
      <c r="F10" s="68"/>
      <c r="G10" s="68"/>
      <c r="H10" s="68"/>
      <c r="I10" s="68"/>
      <c r="J10" s="68"/>
    </row>
    <row r="11" spans="1:10" ht="21.75" customHeight="1">
      <c r="A11" s="4" t="s">
        <v>48</v>
      </c>
      <c r="B11" s="104"/>
      <c r="C11" s="104"/>
      <c r="D11" s="3">
        <v>349443</v>
      </c>
      <c r="E11" s="3"/>
      <c r="F11" s="3">
        <v>275801</v>
      </c>
      <c r="G11" s="3"/>
      <c r="H11" s="3">
        <v>72055</v>
      </c>
      <c r="I11" s="3"/>
      <c r="J11" s="3">
        <v>52467</v>
      </c>
    </row>
    <row r="12" spans="1:10" ht="21.75" customHeight="1">
      <c r="A12" s="4" t="s">
        <v>49</v>
      </c>
      <c r="B12" s="104"/>
      <c r="C12" s="104"/>
      <c r="D12" s="3">
        <v>106856</v>
      </c>
      <c r="E12" s="3"/>
      <c r="F12" s="3">
        <v>111879</v>
      </c>
      <c r="G12" s="3"/>
      <c r="H12" s="3">
        <v>0</v>
      </c>
      <c r="I12" s="3"/>
      <c r="J12" s="3">
        <v>0</v>
      </c>
    </row>
    <row r="13" spans="1:10" ht="21.75" customHeight="1">
      <c r="A13" s="4" t="s">
        <v>50</v>
      </c>
      <c r="B13" s="104">
        <v>7</v>
      </c>
      <c r="C13" s="104"/>
      <c r="D13" s="3">
        <v>4400</v>
      </c>
      <c r="E13" s="3"/>
      <c r="F13" s="3">
        <v>11406</v>
      </c>
      <c r="G13" s="3"/>
      <c r="H13" s="3">
        <v>1812</v>
      </c>
      <c r="I13" s="3"/>
      <c r="J13" s="3">
        <v>4997</v>
      </c>
    </row>
    <row r="14" spans="1:10" ht="21.75" customHeight="1">
      <c r="A14" s="2" t="s">
        <v>51</v>
      </c>
      <c r="B14" s="104"/>
      <c r="C14" s="104"/>
      <c r="D14" s="70">
        <f>SUM(D11:D13)</f>
        <v>460699</v>
      </c>
      <c r="E14" s="10"/>
      <c r="F14" s="70">
        <f>SUM(F11:F13)</f>
        <v>399086</v>
      </c>
      <c r="G14" s="10"/>
      <c r="H14" s="70">
        <f>SUM(H11:H13)</f>
        <v>73867</v>
      </c>
      <c r="I14" s="10"/>
      <c r="J14" s="70">
        <f>SUM(J11:J13)</f>
        <v>57464</v>
      </c>
    </row>
    <row r="15" spans="1:10" ht="21.75" customHeight="1">
      <c r="A15" s="4"/>
      <c r="B15" s="104"/>
      <c r="C15" s="104"/>
      <c r="D15" s="3"/>
      <c r="E15" s="3"/>
      <c r="F15" s="3"/>
      <c r="G15" s="3"/>
      <c r="H15" s="3"/>
      <c r="I15" s="3"/>
      <c r="J15" s="3"/>
    </row>
    <row r="16" spans="1:10" ht="21.75" customHeight="1">
      <c r="A16" s="69" t="s">
        <v>52</v>
      </c>
      <c r="B16" s="104"/>
      <c r="C16" s="104"/>
      <c r="D16" s="3"/>
      <c r="E16" s="3"/>
      <c r="F16" s="3"/>
      <c r="G16" s="3"/>
      <c r="H16" s="3"/>
      <c r="I16" s="3"/>
      <c r="J16" s="3"/>
    </row>
    <row r="17" spans="1:15" ht="21.75" customHeight="1">
      <c r="A17" s="4" t="s">
        <v>53</v>
      </c>
      <c r="B17" s="104" t="s">
        <v>204</v>
      </c>
      <c r="C17" s="104"/>
      <c r="D17" s="3">
        <v>383081</v>
      </c>
      <c r="E17" s="3"/>
      <c r="F17" s="3">
        <v>366846</v>
      </c>
      <c r="G17" s="3"/>
      <c r="H17" s="3">
        <v>57877</v>
      </c>
      <c r="I17" s="3"/>
      <c r="J17" s="3">
        <v>43746</v>
      </c>
    </row>
    <row r="18" spans="1:15" ht="21.75" customHeight="1">
      <c r="A18" s="4" t="s">
        <v>91</v>
      </c>
      <c r="B18" s="104"/>
      <c r="C18" s="104"/>
      <c r="D18" s="3">
        <v>5356</v>
      </c>
      <c r="E18" s="3"/>
      <c r="F18" s="3">
        <v>4949</v>
      </c>
      <c r="G18" s="3"/>
      <c r="H18" s="3">
        <v>9</v>
      </c>
      <c r="I18" s="71"/>
      <c r="J18" s="3">
        <v>526</v>
      </c>
    </row>
    <row r="19" spans="1:15" ht="21.75" customHeight="1">
      <c r="A19" s="4" t="s">
        <v>92</v>
      </c>
      <c r="B19" s="104" t="s">
        <v>205</v>
      </c>
      <c r="C19" s="104"/>
      <c r="D19" s="3">
        <v>62902</v>
      </c>
      <c r="E19" s="3"/>
      <c r="F19" s="3">
        <v>87828</v>
      </c>
      <c r="G19" s="3"/>
      <c r="H19" s="3">
        <v>38330</v>
      </c>
      <c r="I19" s="3"/>
      <c r="J19" s="3">
        <v>59526</v>
      </c>
    </row>
    <row r="20" spans="1:15" ht="21.75" customHeight="1">
      <c r="A20" s="4" t="s">
        <v>54</v>
      </c>
      <c r="B20" s="104"/>
      <c r="C20" s="104"/>
      <c r="D20" s="3">
        <v>2243</v>
      </c>
      <c r="E20" s="3"/>
      <c r="F20" s="3">
        <v>1501</v>
      </c>
      <c r="G20" s="3"/>
      <c r="H20" s="3">
        <v>1567</v>
      </c>
      <c r="I20" s="3"/>
      <c r="J20" s="3">
        <v>15899</v>
      </c>
    </row>
    <row r="21" spans="1:15" ht="21.75" customHeight="1">
      <c r="A21" s="2" t="s">
        <v>56</v>
      </c>
      <c r="B21" s="104"/>
      <c r="C21" s="104"/>
      <c r="D21" s="70">
        <f>SUM(D17:D20)</f>
        <v>453582</v>
      </c>
      <c r="E21" s="12"/>
      <c r="F21" s="70">
        <f>SUM(F17:F20)</f>
        <v>461124</v>
      </c>
      <c r="G21" s="12"/>
      <c r="H21" s="70">
        <f>SUM(H17:H20)</f>
        <v>97783</v>
      </c>
      <c r="I21" s="12"/>
      <c r="J21" s="70">
        <f>SUM(J17:J20)</f>
        <v>119697</v>
      </c>
    </row>
    <row r="22" spans="1:15" ht="21.75" customHeight="1">
      <c r="A22" s="2" t="s">
        <v>206</v>
      </c>
      <c r="B22" s="104"/>
      <c r="C22" s="104"/>
      <c r="D22" s="72">
        <f>+D14-D21</f>
        <v>7117</v>
      </c>
      <c r="E22" s="12"/>
      <c r="F22" s="72">
        <f>+F14-F21</f>
        <v>-62038</v>
      </c>
      <c r="G22" s="12"/>
      <c r="H22" s="72">
        <f>+H14-H21</f>
        <v>-23916</v>
      </c>
      <c r="I22" s="12"/>
      <c r="J22" s="72">
        <f>+J14-J21</f>
        <v>-62233</v>
      </c>
    </row>
    <row r="23" spans="1:15" ht="21.75" customHeight="1">
      <c r="A23" s="4" t="s">
        <v>207</v>
      </c>
      <c r="B23" s="104">
        <v>7</v>
      </c>
      <c r="C23" s="104"/>
      <c r="D23" s="3">
        <v>760</v>
      </c>
      <c r="E23" s="3"/>
      <c r="F23" s="3">
        <v>1409</v>
      </c>
      <c r="G23" s="3"/>
      <c r="H23" s="3">
        <v>14240</v>
      </c>
      <c r="I23" s="3"/>
      <c r="J23" s="3">
        <v>14191</v>
      </c>
    </row>
    <row r="24" spans="1:15" ht="21.75" customHeight="1">
      <c r="A24" s="4" t="s">
        <v>55</v>
      </c>
      <c r="B24" s="104">
        <v>7</v>
      </c>
      <c r="C24" s="104"/>
      <c r="D24" s="3">
        <v>9404</v>
      </c>
      <c r="E24" s="11"/>
      <c r="F24" s="3">
        <v>15162</v>
      </c>
      <c r="G24" s="11"/>
      <c r="H24" s="3">
        <v>624</v>
      </c>
      <c r="I24" s="11"/>
      <c r="J24" s="3">
        <v>919</v>
      </c>
    </row>
    <row r="25" spans="1:15" ht="21.75" customHeight="1">
      <c r="A25" s="4" t="s">
        <v>219</v>
      </c>
      <c r="B25" s="104" t="s">
        <v>209</v>
      </c>
      <c r="C25" s="104"/>
      <c r="D25" s="3">
        <v>-21019</v>
      </c>
      <c r="E25" s="3"/>
      <c r="F25" s="3">
        <v>-15598</v>
      </c>
      <c r="G25" s="3"/>
      <c r="H25" s="3">
        <v>-2515</v>
      </c>
      <c r="I25" s="3"/>
      <c r="J25" s="3">
        <v>-12817</v>
      </c>
    </row>
    <row r="26" spans="1:15" ht="21.75" customHeight="1">
      <c r="A26" s="4" t="s">
        <v>210</v>
      </c>
      <c r="B26" s="104" t="s">
        <v>211</v>
      </c>
      <c r="C26" s="104"/>
      <c r="D26" s="3">
        <v>-5018</v>
      </c>
      <c r="E26" s="11"/>
      <c r="F26" s="3">
        <v>-4408</v>
      </c>
      <c r="G26" s="11"/>
      <c r="H26" s="3">
        <v>-8889</v>
      </c>
      <c r="I26" s="11"/>
      <c r="J26" s="3">
        <v>95646</v>
      </c>
    </row>
    <row r="27" spans="1:15" ht="21.75" customHeight="1">
      <c r="A27" s="119" t="s">
        <v>212</v>
      </c>
      <c r="B27" s="108"/>
      <c r="C27" s="104"/>
      <c r="D27" s="72">
        <f>+D22+D23-D24-D26-D25</f>
        <v>24510</v>
      </c>
      <c r="E27" s="12"/>
      <c r="F27" s="72">
        <f>+F22+F23-F24-F26-F25</f>
        <v>-55785</v>
      </c>
      <c r="G27" s="12"/>
      <c r="H27" s="72">
        <f>+H22+H23-H24-H26-H25</f>
        <v>1104</v>
      </c>
      <c r="I27" s="12"/>
      <c r="J27" s="72">
        <f>+J22+J23-J24-J26-J25</f>
        <v>-131790</v>
      </c>
    </row>
    <row r="28" spans="1:15" ht="21.75" customHeight="1">
      <c r="A28" s="120" t="s">
        <v>213</v>
      </c>
      <c r="B28" s="108"/>
      <c r="C28" s="104"/>
      <c r="D28" s="12">
        <v>0</v>
      </c>
      <c r="E28" s="12"/>
      <c r="F28" s="12">
        <v>0</v>
      </c>
      <c r="G28" s="12"/>
      <c r="H28" s="12">
        <v>0</v>
      </c>
      <c r="I28" s="12"/>
      <c r="J28" s="12">
        <v>0</v>
      </c>
    </row>
    <row r="29" spans="1:15" ht="21.75" customHeight="1" thickBot="1">
      <c r="A29" s="2" t="s">
        <v>214</v>
      </c>
      <c r="B29" s="104"/>
      <c r="C29" s="104"/>
      <c r="D29" s="73">
        <f>+D27+D28</f>
        <v>24510</v>
      </c>
      <c r="E29" s="12"/>
      <c r="F29" s="73">
        <f>+F27+F28</f>
        <v>-55785</v>
      </c>
      <c r="G29" s="12"/>
      <c r="H29" s="73">
        <f>+H27+H28</f>
        <v>1104</v>
      </c>
      <c r="I29" s="12"/>
      <c r="J29" s="73">
        <f>+J27+J28</f>
        <v>-131790</v>
      </c>
    </row>
    <row r="30" spans="1:15" ht="21.75" customHeight="1" thickTop="1">
      <c r="A30" s="2"/>
      <c r="B30" s="104"/>
      <c r="C30" s="104"/>
      <c r="D30" s="12"/>
      <c r="E30" s="12"/>
      <c r="F30" s="12"/>
      <c r="G30" s="12"/>
      <c r="H30" s="12"/>
      <c r="I30" s="12"/>
      <c r="J30" s="12"/>
    </row>
    <row r="31" spans="1:15" ht="21.75" customHeight="1">
      <c r="A31" s="2" t="s">
        <v>57</v>
      </c>
      <c r="B31" s="104"/>
      <c r="C31" s="104"/>
      <c r="D31" s="12"/>
      <c r="E31" s="12"/>
      <c r="F31" s="12"/>
      <c r="G31" s="12"/>
      <c r="H31" s="12"/>
      <c r="I31" s="12"/>
      <c r="J31" s="12"/>
      <c r="O31" s="20" t="s">
        <v>94</v>
      </c>
    </row>
    <row r="32" spans="1:15" ht="21.75" customHeight="1">
      <c r="A32" s="69" t="s">
        <v>175</v>
      </c>
      <c r="B32" s="104"/>
      <c r="C32" s="104"/>
      <c r="D32" s="104"/>
      <c r="E32" s="104"/>
      <c r="F32" s="104"/>
      <c r="G32" s="104"/>
      <c r="H32" s="104"/>
      <c r="I32" s="104"/>
      <c r="J32" s="104"/>
    </row>
    <row r="33" spans="1:10" ht="21.75" customHeight="1">
      <c r="A33" s="69" t="s">
        <v>96</v>
      </c>
      <c r="B33" s="104"/>
      <c r="C33" s="104"/>
      <c r="D33" s="11"/>
      <c r="E33" s="11"/>
      <c r="F33" s="11"/>
      <c r="G33" s="11"/>
      <c r="H33" s="11"/>
      <c r="I33" s="11"/>
      <c r="J33" s="11"/>
    </row>
    <row r="34" spans="1:10" ht="21.75" customHeight="1">
      <c r="A34" s="4" t="s">
        <v>220</v>
      </c>
    </row>
    <row r="35" spans="1:10" ht="21.75" customHeight="1">
      <c r="A35" s="4" t="s">
        <v>221</v>
      </c>
      <c r="B35" s="104">
        <v>11</v>
      </c>
      <c r="C35" s="104"/>
      <c r="D35" s="8">
        <v>-775</v>
      </c>
      <c r="E35" s="11"/>
      <c r="F35" s="8">
        <v>633</v>
      </c>
      <c r="G35" s="11"/>
      <c r="H35" s="8">
        <v>-775</v>
      </c>
      <c r="I35" s="11"/>
      <c r="J35" s="8">
        <v>633</v>
      </c>
    </row>
    <row r="36" spans="1:10" ht="21.75" customHeight="1">
      <c r="A36" s="4" t="s">
        <v>97</v>
      </c>
      <c r="B36" s="104"/>
      <c r="C36" s="104"/>
      <c r="D36" s="11"/>
      <c r="E36" s="11"/>
      <c r="F36" s="11"/>
      <c r="G36" s="11"/>
      <c r="H36" s="11"/>
      <c r="I36" s="11"/>
      <c r="J36" s="11"/>
    </row>
    <row r="37" spans="1:10" ht="21.75" customHeight="1">
      <c r="A37" s="4" t="s">
        <v>120</v>
      </c>
      <c r="B37" s="104"/>
      <c r="C37" s="104"/>
      <c r="D37" s="8">
        <f>SUM(D35)</f>
        <v>-775</v>
      </c>
      <c r="E37" s="8"/>
      <c r="F37" s="8">
        <f>SUM(F35)</f>
        <v>633</v>
      </c>
      <c r="G37" s="8"/>
      <c r="H37" s="8">
        <f>SUM(H35)</f>
        <v>-775</v>
      </c>
      <c r="I37" s="8"/>
      <c r="J37" s="8">
        <f>SUM(J35)</f>
        <v>633</v>
      </c>
    </row>
    <row r="38" spans="1:10" ht="21.75" customHeight="1">
      <c r="A38" s="2" t="s">
        <v>222</v>
      </c>
      <c r="B38" s="104"/>
      <c r="C38" s="104"/>
      <c r="D38" s="75">
        <f>+D37</f>
        <v>-775</v>
      </c>
      <c r="E38" s="12"/>
      <c r="F38" s="75">
        <f>+F37</f>
        <v>633</v>
      </c>
      <c r="G38" s="12"/>
      <c r="H38" s="75">
        <f>+H37</f>
        <v>-775</v>
      </c>
      <c r="I38" s="12"/>
      <c r="J38" s="75">
        <f>+J37</f>
        <v>633</v>
      </c>
    </row>
    <row r="39" spans="1:10" ht="21.75" customHeight="1">
      <c r="A39" s="2"/>
      <c r="B39" s="104"/>
      <c r="C39" s="104"/>
      <c r="D39" s="12"/>
      <c r="E39" s="12"/>
      <c r="F39" s="12"/>
      <c r="G39" s="12"/>
      <c r="H39" s="12"/>
      <c r="I39" s="12"/>
      <c r="J39" s="12"/>
    </row>
    <row r="40" spans="1:10" ht="21.75" customHeight="1" thickBot="1">
      <c r="A40" s="2" t="s">
        <v>215</v>
      </c>
      <c r="B40" s="104"/>
      <c r="C40" s="104"/>
      <c r="D40" s="9">
        <f>SUM(D38+D27)</f>
        <v>23735</v>
      </c>
      <c r="E40" s="12"/>
      <c r="F40" s="9">
        <f>SUM(F38+F27)</f>
        <v>-55152</v>
      </c>
      <c r="G40" s="12"/>
      <c r="H40" s="9">
        <f>SUM(H38+H27)</f>
        <v>329</v>
      </c>
      <c r="I40" s="12"/>
      <c r="J40" s="9">
        <f>SUM(J38+J27)</f>
        <v>-131157</v>
      </c>
    </row>
    <row r="41" spans="1:10" ht="21.75" customHeight="1" thickTop="1">
      <c r="A41" s="2"/>
      <c r="B41" s="109"/>
      <c r="C41" s="109"/>
      <c r="D41" s="12"/>
      <c r="E41" s="12"/>
      <c r="F41" s="12"/>
      <c r="G41" s="12"/>
      <c r="H41" s="12"/>
      <c r="I41" s="12"/>
      <c r="J41" s="12"/>
    </row>
    <row r="42" spans="1:10" s="118" customFormat="1" ht="21.75" customHeight="1">
      <c r="A42" s="112" t="s">
        <v>0</v>
      </c>
      <c r="B42" s="113"/>
      <c r="C42" s="113"/>
      <c r="D42" s="116"/>
      <c r="E42" s="113"/>
      <c r="F42" s="116"/>
      <c r="G42" s="117"/>
      <c r="H42" s="116"/>
      <c r="I42" s="117"/>
      <c r="J42" s="116"/>
    </row>
    <row r="43" spans="1:10" ht="21.75" customHeight="1">
      <c r="A43" s="2" t="s">
        <v>155</v>
      </c>
      <c r="B43" s="1"/>
      <c r="C43" s="1"/>
      <c r="D43" s="1"/>
      <c r="E43" s="1"/>
      <c r="F43" s="1"/>
      <c r="G43" s="1"/>
      <c r="H43" s="1"/>
      <c r="I43" s="1"/>
      <c r="J43" s="1"/>
    </row>
    <row r="44" spans="1:10" ht="21.75" customHeight="1">
      <c r="A44" s="2"/>
      <c r="B44" s="1"/>
      <c r="C44" s="1"/>
      <c r="D44" s="1"/>
      <c r="E44" s="1"/>
      <c r="F44" s="1"/>
      <c r="G44" s="1"/>
      <c r="H44" s="1"/>
      <c r="I44" s="1"/>
      <c r="J44" s="74"/>
    </row>
    <row r="45" spans="1:10" ht="21.75" customHeight="1">
      <c r="A45" s="4"/>
      <c r="B45" s="102"/>
      <c r="C45" s="102"/>
      <c r="D45" s="146" t="s">
        <v>43</v>
      </c>
      <c r="E45" s="146"/>
      <c r="F45" s="146"/>
      <c r="G45" s="1"/>
      <c r="H45" s="146" t="s">
        <v>44</v>
      </c>
      <c r="I45" s="146"/>
      <c r="J45" s="146"/>
    </row>
    <row r="46" spans="1:10" ht="21.75" customHeight="1">
      <c r="A46" s="4"/>
      <c r="B46" s="102"/>
      <c r="C46" s="102"/>
      <c r="D46" s="147" t="s">
        <v>45</v>
      </c>
      <c r="E46" s="147"/>
      <c r="F46" s="147"/>
      <c r="G46" s="106"/>
      <c r="H46" s="147" t="s">
        <v>46</v>
      </c>
      <c r="I46" s="147"/>
      <c r="J46" s="147"/>
    </row>
    <row r="47" spans="1:10" ht="21.75" customHeight="1">
      <c r="A47" s="4"/>
      <c r="B47" s="102"/>
      <c r="C47" s="102"/>
      <c r="D47" s="145" t="s">
        <v>246</v>
      </c>
      <c r="E47" s="145"/>
      <c r="F47" s="145"/>
      <c r="G47" s="106"/>
      <c r="H47" s="145" t="s">
        <v>246</v>
      </c>
      <c r="I47" s="145"/>
      <c r="J47" s="145"/>
    </row>
    <row r="48" spans="1:10" ht="21.75" customHeight="1">
      <c r="A48" s="4"/>
      <c r="B48" s="102"/>
      <c r="C48" s="102"/>
      <c r="D48" s="145" t="s">
        <v>245</v>
      </c>
      <c r="E48" s="145"/>
      <c r="F48" s="145"/>
      <c r="G48" s="106"/>
      <c r="H48" s="145" t="s">
        <v>245</v>
      </c>
      <c r="I48" s="145"/>
      <c r="J48" s="145"/>
    </row>
    <row r="49" spans="1:10" ht="21.75" customHeight="1">
      <c r="A49" s="4"/>
      <c r="B49" s="104" t="s">
        <v>5</v>
      </c>
      <c r="C49" s="104"/>
      <c r="D49" s="105">
        <v>2020</v>
      </c>
      <c r="E49" s="105"/>
      <c r="F49" s="105">
        <v>2019</v>
      </c>
      <c r="G49" s="105"/>
      <c r="H49" s="105">
        <v>2020</v>
      </c>
      <c r="I49" s="105"/>
      <c r="J49" s="105">
        <v>2019</v>
      </c>
    </row>
    <row r="50" spans="1:10" ht="21.75" customHeight="1">
      <c r="A50" s="4"/>
      <c r="B50" s="104"/>
      <c r="C50" s="104"/>
      <c r="D50" s="143" t="s">
        <v>151</v>
      </c>
      <c r="E50" s="143"/>
      <c r="F50" s="143"/>
      <c r="G50" s="143"/>
      <c r="H50" s="143"/>
      <c r="I50" s="143"/>
      <c r="J50" s="143"/>
    </row>
    <row r="51" spans="1:10" ht="21.75" customHeight="1">
      <c r="A51" s="2"/>
      <c r="B51" s="104"/>
      <c r="C51" s="104"/>
      <c r="D51" s="12"/>
      <c r="E51" s="12"/>
      <c r="F51" s="12"/>
      <c r="G51" s="12"/>
      <c r="H51" s="12"/>
      <c r="I51" s="12"/>
      <c r="J51" s="12"/>
    </row>
    <row r="52" spans="1:10" ht="21.75" customHeight="1">
      <c r="A52" s="2" t="s">
        <v>58</v>
      </c>
      <c r="B52" s="5"/>
      <c r="C52" s="5"/>
      <c r="D52" s="6"/>
      <c r="E52" s="7"/>
      <c r="F52" s="6"/>
      <c r="G52" s="7"/>
      <c r="H52" s="6"/>
      <c r="I52" s="7"/>
      <c r="J52" s="6"/>
    </row>
    <row r="53" spans="1:10" ht="21.75" customHeight="1">
      <c r="A53" s="4" t="s">
        <v>121</v>
      </c>
      <c r="B53" s="5"/>
      <c r="C53" s="5"/>
      <c r="D53" s="3">
        <f>D55-D54</f>
        <v>24510</v>
      </c>
      <c r="E53" s="3"/>
      <c r="F53" s="3">
        <f>F55-F54</f>
        <v>-55785</v>
      </c>
      <c r="G53" s="3"/>
      <c r="H53" s="3">
        <f>H55-H54</f>
        <v>1104</v>
      </c>
      <c r="I53" s="3"/>
      <c r="J53" s="3">
        <f>J55-J54</f>
        <v>-131790</v>
      </c>
    </row>
    <row r="54" spans="1:10" ht="21.75" customHeight="1">
      <c r="A54" s="4" t="s">
        <v>59</v>
      </c>
      <c r="B54" s="104"/>
      <c r="C54" s="104"/>
      <c r="D54" s="8">
        <v>0</v>
      </c>
      <c r="E54" s="3"/>
      <c r="F54" s="8">
        <v>0</v>
      </c>
      <c r="G54" s="3"/>
      <c r="H54" s="8">
        <v>0</v>
      </c>
      <c r="I54" s="3"/>
      <c r="J54" s="8">
        <v>0</v>
      </c>
    </row>
    <row r="55" spans="1:10" ht="21.75" customHeight="1" thickBot="1">
      <c r="A55" s="2" t="s">
        <v>214</v>
      </c>
      <c r="B55" s="104"/>
      <c r="C55" s="104"/>
      <c r="D55" s="9">
        <f>+D27</f>
        <v>24510</v>
      </c>
      <c r="E55" s="10"/>
      <c r="F55" s="9">
        <f>+F27</f>
        <v>-55785</v>
      </c>
      <c r="G55" s="10"/>
      <c r="H55" s="9">
        <f>+H27</f>
        <v>1104</v>
      </c>
      <c r="I55" s="10"/>
      <c r="J55" s="9">
        <f>+J27</f>
        <v>-131790</v>
      </c>
    </row>
    <row r="56" spans="1:10" ht="21.75" customHeight="1" thickTop="1">
      <c r="A56" s="2"/>
      <c r="B56" s="104"/>
      <c r="C56" s="104"/>
      <c r="D56" s="11"/>
      <c r="E56" s="3"/>
      <c r="F56" s="11"/>
      <c r="G56" s="3"/>
      <c r="H56" s="11"/>
      <c r="I56" s="3"/>
      <c r="J56" s="11"/>
    </row>
    <row r="57" spans="1:10" ht="21.75" customHeight="1">
      <c r="A57" s="2" t="s">
        <v>216</v>
      </c>
      <c r="B57" s="5"/>
      <c r="C57" s="5"/>
      <c r="D57" s="6"/>
      <c r="E57" s="7"/>
      <c r="F57" s="6"/>
      <c r="G57" s="7"/>
      <c r="H57" s="6"/>
      <c r="I57" s="7"/>
      <c r="J57" s="6"/>
    </row>
    <row r="58" spans="1:10" ht="21.75" customHeight="1">
      <c r="A58" s="4" t="s">
        <v>121</v>
      </c>
      <c r="B58" s="5"/>
      <c r="C58" s="5"/>
      <c r="D58" s="3">
        <f>D60-D59</f>
        <v>23735</v>
      </c>
      <c r="E58" s="3"/>
      <c r="F58" s="3">
        <f>F60-F59</f>
        <v>-55152</v>
      </c>
      <c r="G58" s="3"/>
      <c r="H58" s="3">
        <f>H60-H59</f>
        <v>329</v>
      </c>
      <c r="I58" s="3"/>
      <c r="J58" s="3">
        <f>J60-J59</f>
        <v>-131157</v>
      </c>
    </row>
    <row r="59" spans="1:10" ht="21.75" customHeight="1">
      <c r="A59" s="4" t="s">
        <v>59</v>
      </c>
      <c r="B59" s="104"/>
      <c r="C59" s="104"/>
      <c r="D59" s="8">
        <v>0</v>
      </c>
      <c r="E59" s="3"/>
      <c r="F59" s="8">
        <v>0</v>
      </c>
      <c r="G59" s="3"/>
      <c r="H59" s="8">
        <v>0</v>
      </c>
      <c r="I59" s="3"/>
      <c r="J59" s="8">
        <v>0</v>
      </c>
    </row>
    <row r="60" spans="1:10" ht="21.75" customHeight="1" thickBot="1">
      <c r="A60" s="2" t="s">
        <v>217</v>
      </c>
      <c r="B60" s="104"/>
      <c r="C60" s="104"/>
      <c r="D60" s="9">
        <f>+D40</f>
        <v>23735</v>
      </c>
      <c r="E60" s="10"/>
      <c r="F60" s="9">
        <f>+F40</f>
        <v>-55152</v>
      </c>
      <c r="G60" s="10"/>
      <c r="H60" s="9">
        <f>+H40</f>
        <v>329</v>
      </c>
      <c r="I60" s="10"/>
      <c r="J60" s="9">
        <f>+J40</f>
        <v>-131157</v>
      </c>
    </row>
    <row r="61" spans="1:10" ht="21.75" customHeight="1" thickTop="1">
      <c r="A61" s="2"/>
      <c r="B61" s="104"/>
      <c r="C61" s="104"/>
      <c r="D61" s="12"/>
      <c r="E61" s="10"/>
      <c r="F61" s="12"/>
      <c r="G61" s="10"/>
      <c r="H61" s="12"/>
      <c r="I61" s="10"/>
      <c r="J61" s="12"/>
    </row>
    <row r="62" spans="1:10" ht="21.75" customHeight="1">
      <c r="A62" s="2" t="s">
        <v>218</v>
      </c>
      <c r="B62" s="104"/>
      <c r="C62" s="104"/>
      <c r="D62" s="13"/>
      <c r="E62" s="7"/>
      <c r="F62" s="6"/>
      <c r="G62" s="7"/>
      <c r="H62" s="6"/>
      <c r="I62" s="7"/>
      <c r="J62" s="6"/>
    </row>
    <row r="63" spans="1:10" ht="21.75" customHeight="1" thickBot="1">
      <c r="A63" s="4" t="s">
        <v>255</v>
      </c>
      <c r="B63" s="104">
        <v>34</v>
      </c>
      <c r="C63" s="104"/>
      <c r="D63" s="97">
        <v>1E-4</v>
      </c>
      <c r="E63" s="14"/>
      <c r="F63" s="121">
        <v>-2.2000000000000001E-4</v>
      </c>
      <c r="G63" s="14"/>
      <c r="H63" s="140">
        <v>3.9999999999999998E-6</v>
      </c>
      <c r="I63" s="14"/>
      <c r="J63" s="121">
        <v>-5.1999999999999995E-4</v>
      </c>
    </row>
    <row r="64" spans="1:10" ht="21.75" customHeight="1" thickTop="1">
      <c r="A64" s="4"/>
      <c r="B64" s="1"/>
      <c r="C64" s="1"/>
      <c r="D64" s="1"/>
      <c r="E64" s="1"/>
      <c r="F64" s="1"/>
      <c r="G64" s="1"/>
      <c r="H64" s="1"/>
      <c r="I64" s="1"/>
      <c r="J64" s="1"/>
    </row>
  </sheetData>
  <sheetProtection password="F7ED" sheet="1" objects="1" scenarios="1"/>
  <mergeCells count="18">
    <mergeCell ref="D46:F46"/>
    <mergeCell ref="H46:J46"/>
    <mergeCell ref="D45:F45"/>
    <mergeCell ref="H45:J45"/>
    <mergeCell ref="D7:F7"/>
    <mergeCell ref="H7:J7"/>
    <mergeCell ref="D9:J9"/>
    <mergeCell ref="D4:F4"/>
    <mergeCell ref="H4:J4"/>
    <mergeCell ref="D5:F5"/>
    <mergeCell ref="H5:J5"/>
    <mergeCell ref="D6:F6"/>
    <mergeCell ref="H6:J6"/>
    <mergeCell ref="D48:F48"/>
    <mergeCell ref="H48:J48"/>
    <mergeCell ref="D50:J50"/>
    <mergeCell ref="D47:F47"/>
    <mergeCell ref="H47:J47"/>
  </mergeCells>
  <pageMargins left="0.59055118110236227" right="0.19685039370078741" top="0.51181102362204722" bottom="0.55118110236220474" header="0.31496062992125984" footer="0.31496062992125984"/>
  <pageSetup paperSize="9" scale="85" firstPageNumber="8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4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W56"/>
  <sheetViews>
    <sheetView view="pageBreakPreview" topLeftCell="D34" zoomScale="90" zoomScaleNormal="80" zoomScaleSheetLayoutView="90" workbookViewId="0">
      <selection activeCell="I54" sqref="I54"/>
    </sheetView>
  </sheetViews>
  <sheetFormatPr defaultColWidth="9" defaultRowHeight="21" customHeight="1"/>
  <cols>
    <col min="1" max="1" width="2.625" style="20" customWidth="1"/>
    <col min="2" max="2" width="38.625" style="20" customWidth="1"/>
    <col min="3" max="3" width="7" style="20" customWidth="1"/>
    <col min="4" max="4" width="1.625" style="20" customWidth="1"/>
    <col min="5" max="5" width="11.75" style="20" customWidth="1"/>
    <col min="6" max="6" width="1.125" style="20" customWidth="1"/>
    <col min="7" max="7" width="12" style="20" customWidth="1"/>
    <col min="8" max="8" width="1.125" style="20" customWidth="1"/>
    <col min="9" max="9" width="13.125" style="20" customWidth="1"/>
    <col min="10" max="10" width="1.125" style="20" customWidth="1"/>
    <col min="11" max="11" width="12.375" style="20" customWidth="1"/>
    <col min="12" max="12" width="1.125" style="20" customWidth="1"/>
    <col min="13" max="13" width="11.5" style="20" customWidth="1"/>
    <col min="14" max="14" width="1.125" style="20" customWidth="1"/>
    <col min="15" max="15" width="11.625" style="20" customWidth="1"/>
    <col min="16" max="16" width="1.125" style="20" customWidth="1"/>
    <col min="17" max="17" width="15.875" style="20" customWidth="1"/>
    <col min="18" max="18" width="1.125" style="20" customWidth="1"/>
    <col min="19" max="19" width="12.375" style="20" customWidth="1"/>
    <col min="20" max="20" width="1.125" style="20" customWidth="1"/>
    <col min="21" max="21" width="12.125" style="20" customWidth="1"/>
    <col min="22" max="22" width="1.125" style="20" customWidth="1"/>
    <col min="23" max="23" width="16.125" style="20" customWidth="1"/>
    <col min="24" max="16384" width="9" style="20"/>
  </cols>
  <sheetData>
    <row r="1" spans="1:23" ht="21" customHeight="1">
      <c r="A1" s="2" t="s">
        <v>0</v>
      </c>
      <c r="B1" s="2"/>
      <c r="C1" s="2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</row>
    <row r="2" spans="1:23" ht="21" customHeight="1">
      <c r="A2" s="2" t="s">
        <v>158</v>
      </c>
      <c r="B2" s="2"/>
      <c r="C2" s="2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2"/>
    </row>
    <row r="3" spans="1:23" ht="21" customHeight="1">
      <c r="A3" s="2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2"/>
    </row>
    <row r="4" spans="1:23" ht="21" customHeight="1">
      <c r="A4" s="16"/>
      <c r="B4" s="16"/>
      <c r="C4" s="22"/>
      <c r="D4" s="23"/>
      <c r="E4" s="147" t="s">
        <v>2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</row>
    <row r="5" spans="1:23" ht="21" customHeight="1">
      <c r="A5" s="16"/>
      <c r="B5" s="16"/>
      <c r="C5" s="22"/>
      <c r="D5" s="23"/>
      <c r="E5" s="23"/>
      <c r="F5" s="23"/>
      <c r="G5" s="23"/>
      <c r="H5" s="23"/>
      <c r="I5" s="34" t="s">
        <v>139</v>
      </c>
      <c r="J5" s="35"/>
      <c r="K5" s="36" t="s">
        <v>123</v>
      </c>
      <c r="L5" s="35"/>
      <c r="P5" s="35"/>
      <c r="Q5" s="111" t="s">
        <v>144</v>
      </c>
      <c r="R5" s="35"/>
      <c r="T5" s="35"/>
      <c r="U5" s="35"/>
      <c r="V5" s="35"/>
      <c r="W5" s="35"/>
    </row>
    <row r="6" spans="1:23" ht="21" customHeight="1">
      <c r="A6" s="16"/>
      <c r="B6" s="16"/>
      <c r="F6" s="37"/>
      <c r="H6" s="37"/>
      <c r="I6" s="36" t="s">
        <v>140</v>
      </c>
      <c r="J6" s="36"/>
      <c r="K6" s="34" t="s">
        <v>124</v>
      </c>
      <c r="L6" s="36"/>
      <c r="M6" s="149" t="s">
        <v>60</v>
      </c>
      <c r="N6" s="149"/>
      <c r="O6" s="149"/>
      <c r="P6" s="37"/>
      <c r="Q6" s="111" t="s">
        <v>145</v>
      </c>
      <c r="R6" s="36"/>
      <c r="S6" s="36" t="s">
        <v>63</v>
      </c>
    </row>
    <row r="7" spans="1:23" ht="21" customHeight="1">
      <c r="A7" s="16"/>
      <c r="B7" s="16"/>
      <c r="C7" s="38"/>
      <c r="D7" s="109"/>
      <c r="E7" s="39" t="s">
        <v>61</v>
      </c>
      <c r="F7" s="40"/>
      <c r="G7" s="36" t="s">
        <v>125</v>
      </c>
      <c r="H7" s="34"/>
      <c r="I7" s="36" t="s">
        <v>141</v>
      </c>
      <c r="J7" s="34"/>
      <c r="K7" s="34" t="s">
        <v>142</v>
      </c>
      <c r="L7" s="34"/>
      <c r="M7" s="34"/>
      <c r="N7" s="34"/>
      <c r="P7" s="40"/>
      <c r="Q7" s="41" t="s">
        <v>105</v>
      </c>
      <c r="R7" s="34"/>
      <c r="S7" s="36" t="s">
        <v>103</v>
      </c>
      <c r="T7" s="36"/>
      <c r="U7" s="23"/>
      <c r="V7" s="37"/>
      <c r="W7" s="131"/>
    </row>
    <row r="8" spans="1:23" ht="21" customHeight="1">
      <c r="A8" s="16"/>
      <c r="B8" s="16"/>
      <c r="C8" s="38"/>
      <c r="D8" s="109"/>
      <c r="E8" s="42" t="s">
        <v>122</v>
      </c>
      <c r="F8" s="37"/>
      <c r="G8" s="34" t="s">
        <v>167</v>
      </c>
      <c r="H8" s="36"/>
      <c r="I8" s="36" t="s">
        <v>68</v>
      </c>
      <c r="J8" s="36"/>
      <c r="K8" s="36" t="s">
        <v>143</v>
      </c>
      <c r="L8" s="36"/>
      <c r="N8" s="36"/>
      <c r="O8" s="34" t="s">
        <v>147</v>
      </c>
      <c r="P8" s="37"/>
      <c r="Q8" s="36" t="s">
        <v>100</v>
      </c>
      <c r="R8" s="36"/>
      <c r="S8" s="36" t="s">
        <v>126</v>
      </c>
      <c r="T8" s="34"/>
      <c r="U8" s="111" t="s">
        <v>65</v>
      </c>
      <c r="V8" s="40"/>
      <c r="W8" s="131" t="s">
        <v>104</v>
      </c>
    </row>
    <row r="9" spans="1:23" ht="21" customHeight="1">
      <c r="A9" s="16"/>
      <c r="B9" s="16"/>
      <c r="C9" s="43" t="s">
        <v>5</v>
      </c>
      <c r="D9" s="109"/>
      <c r="E9" s="39" t="s">
        <v>66</v>
      </c>
      <c r="F9" s="37"/>
      <c r="G9" s="36" t="s">
        <v>166</v>
      </c>
      <c r="H9" s="36"/>
      <c r="I9" s="36" t="s">
        <v>67</v>
      </c>
      <c r="J9" s="36"/>
      <c r="K9" s="36" t="s">
        <v>223</v>
      </c>
      <c r="L9" s="36"/>
      <c r="M9" s="111" t="s">
        <v>69</v>
      </c>
      <c r="N9" s="36"/>
      <c r="O9" s="36" t="s">
        <v>102</v>
      </c>
      <c r="P9" s="37"/>
      <c r="Q9" s="34" t="s">
        <v>101</v>
      </c>
      <c r="R9" s="36"/>
      <c r="S9" s="34" t="s">
        <v>127</v>
      </c>
      <c r="T9" s="36"/>
      <c r="U9" s="111" t="s">
        <v>70</v>
      </c>
      <c r="V9" s="37"/>
      <c r="W9" s="111" t="s">
        <v>105</v>
      </c>
    </row>
    <row r="10" spans="1:23" ht="21" customHeight="1">
      <c r="A10" s="16"/>
      <c r="B10" s="16"/>
      <c r="C10" s="43"/>
      <c r="D10" s="109"/>
      <c r="E10" s="148" t="s">
        <v>151</v>
      </c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</row>
    <row r="11" spans="1:23" ht="21" customHeight="1">
      <c r="A11" s="2" t="s">
        <v>249</v>
      </c>
      <c r="B11" s="2"/>
      <c r="C11" s="5"/>
      <c r="D11" s="110"/>
      <c r="E11" s="31"/>
      <c r="F11" s="32"/>
      <c r="G11" s="31"/>
      <c r="H11" s="31"/>
      <c r="I11" s="31"/>
      <c r="J11" s="33"/>
      <c r="K11" s="33"/>
      <c r="L11" s="33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</row>
    <row r="12" spans="1:23" ht="12" customHeight="1">
      <c r="A12" s="2"/>
      <c r="B12" s="2"/>
      <c r="C12" s="5"/>
      <c r="D12" s="110"/>
      <c r="E12" s="31"/>
      <c r="F12" s="32"/>
      <c r="G12" s="31"/>
      <c r="H12" s="31"/>
      <c r="I12" s="31"/>
      <c r="J12" s="33"/>
      <c r="K12" s="33"/>
      <c r="L12" s="33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</row>
    <row r="13" spans="1:23" ht="21" customHeight="1">
      <c r="A13" s="2" t="s">
        <v>159</v>
      </c>
      <c r="B13" s="2"/>
      <c r="C13" s="17"/>
      <c r="D13" s="18"/>
      <c r="E13" s="44">
        <v>2493358</v>
      </c>
      <c r="F13" s="45"/>
      <c r="G13" s="44">
        <v>1421843</v>
      </c>
      <c r="H13" s="44"/>
      <c r="I13" s="44">
        <v>464905</v>
      </c>
      <c r="J13" s="45"/>
      <c r="K13" s="45">
        <v>-369648</v>
      </c>
      <c r="L13" s="45"/>
      <c r="M13" s="44">
        <v>2096</v>
      </c>
      <c r="N13" s="45"/>
      <c r="O13" s="44">
        <v>-2870718</v>
      </c>
      <c r="P13" s="45"/>
      <c r="Q13" s="44">
        <v>1211</v>
      </c>
      <c r="R13" s="44"/>
      <c r="S13" s="44">
        <f>SUM(E13:Q13)</f>
        <v>1143047</v>
      </c>
      <c r="T13" s="44"/>
      <c r="U13" s="44">
        <v>0</v>
      </c>
      <c r="V13" s="45"/>
      <c r="W13" s="44">
        <f>SUM(S13:U13)</f>
        <v>1143047</v>
      </c>
    </row>
    <row r="14" spans="1:23" ht="12" customHeight="1">
      <c r="A14" s="2"/>
      <c r="B14" s="2"/>
      <c r="C14" s="5"/>
      <c r="D14" s="139"/>
      <c r="E14" s="31"/>
      <c r="F14" s="32"/>
      <c r="G14" s="31"/>
      <c r="H14" s="31"/>
      <c r="I14" s="31"/>
      <c r="J14" s="33"/>
      <c r="K14" s="33"/>
      <c r="L14" s="33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</row>
    <row r="15" spans="1:23" ht="21" customHeight="1">
      <c r="A15" s="17" t="s">
        <v>224</v>
      </c>
      <c r="B15" s="17"/>
      <c r="C15" s="22"/>
      <c r="D15" s="23"/>
      <c r="E15" s="24"/>
      <c r="F15" s="24"/>
      <c r="G15" s="25"/>
      <c r="H15" s="25"/>
      <c r="I15" s="25"/>
      <c r="J15" s="25"/>
      <c r="K15" s="25"/>
      <c r="L15" s="25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</row>
    <row r="16" spans="1:23" ht="21" customHeight="1">
      <c r="A16" s="17"/>
      <c r="B16" s="17" t="s">
        <v>225</v>
      </c>
      <c r="C16" s="22"/>
      <c r="D16" s="23"/>
      <c r="E16" s="24"/>
      <c r="F16" s="24"/>
      <c r="G16" s="24"/>
      <c r="H16" s="24"/>
      <c r="I16" s="24"/>
      <c r="J16" s="24"/>
      <c r="K16" s="24"/>
      <c r="L16" s="24"/>
      <c r="M16" s="25"/>
      <c r="N16" s="25"/>
      <c r="O16" s="26"/>
      <c r="P16" s="24"/>
      <c r="Q16" s="24"/>
      <c r="R16" s="24"/>
      <c r="S16" s="24"/>
      <c r="T16" s="24"/>
      <c r="U16" s="24"/>
      <c r="V16" s="24"/>
      <c r="W16" s="24"/>
    </row>
    <row r="17" spans="1:23" ht="21" customHeight="1">
      <c r="A17" s="17"/>
      <c r="B17" s="17" t="s">
        <v>226</v>
      </c>
      <c r="C17" s="22"/>
      <c r="D17" s="23"/>
      <c r="E17" s="24"/>
      <c r="F17" s="24"/>
      <c r="G17" s="24"/>
      <c r="H17" s="24"/>
      <c r="I17" s="24"/>
      <c r="J17" s="24"/>
      <c r="K17" s="24"/>
      <c r="L17" s="24"/>
      <c r="M17" s="25"/>
      <c r="N17" s="25"/>
      <c r="O17" s="26"/>
      <c r="P17" s="24"/>
      <c r="Q17" s="24"/>
      <c r="R17" s="24"/>
      <c r="S17" s="24"/>
      <c r="T17" s="24"/>
      <c r="U17" s="24"/>
      <c r="V17" s="24"/>
      <c r="W17" s="24"/>
    </row>
    <row r="18" spans="1:23" ht="21" customHeight="1">
      <c r="A18" s="16"/>
      <c r="B18" s="1" t="s">
        <v>180</v>
      </c>
      <c r="C18" s="109">
        <v>32</v>
      </c>
      <c r="D18" s="23"/>
      <c r="E18" s="27">
        <v>97</v>
      </c>
      <c r="F18" s="21"/>
      <c r="G18" s="27">
        <v>342</v>
      </c>
      <c r="H18" s="21"/>
      <c r="I18" s="27">
        <v>0</v>
      </c>
      <c r="J18" s="21"/>
      <c r="K18" s="27">
        <v>0</v>
      </c>
      <c r="L18" s="21"/>
      <c r="M18" s="27">
        <v>0</v>
      </c>
      <c r="N18" s="21"/>
      <c r="O18" s="27">
        <v>0</v>
      </c>
      <c r="P18" s="21"/>
      <c r="Q18" s="27">
        <v>0</v>
      </c>
      <c r="R18" s="21"/>
      <c r="S18" s="27">
        <f>SUM(E18:Q18)</f>
        <v>439</v>
      </c>
      <c r="T18" s="21"/>
      <c r="U18" s="27">
        <v>0</v>
      </c>
      <c r="V18" s="21"/>
      <c r="W18" s="27">
        <f>SUM(S18:V18)</f>
        <v>439</v>
      </c>
    </row>
    <row r="19" spans="1:23" ht="21" customHeight="1">
      <c r="A19" s="16"/>
      <c r="B19" s="17" t="s">
        <v>227</v>
      </c>
      <c r="C19" s="23"/>
      <c r="D19" s="23"/>
      <c r="E19" s="29">
        <f>SUM(E18:E18)</f>
        <v>97</v>
      </c>
      <c r="F19" s="19"/>
      <c r="G19" s="29">
        <f>SUM(G18:G18)</f>
        <v>342</v>
      </c>
      <c r="H19" s="19"/>
      <c r="I19" s="29">
        <f>SUM(I18:I18)</f>
        <v>0</v>
      </c>
      <c r="J19" s="19"/>
      <c r="K19" s="29">
        <f>SUM(K18:K18)</f>
        <v>0</v>
      </c>
      <c r="L19" s="19"/>
      <c r="M19" s="29">
        <f>SUM(M18:M18)</f>
        <v>0</v>
      </c>
      <c r="N19" s="19"/>
      <c r="O19" s="29">
        <f>SUM(O18:O18)</f>
        <v>0</v>
      </c>
      <c r="P19" s="19"/>
      <c r="Q19" s="29">
        <f>SUM(Q18:Q18)</f>
        <v>0</v>
      </c>
      <c r="R19" s="30"/>
      <c r="S19" s="29">
        <f>SUM(S18:S18)</f>
        <v>439</v>
      </c>
      <c r="T19" s="30"/>
      <c r="U19" s="29">
        <f>SUM(U18:U18)</f>
        <v>0</v>
      </c>
      <c r="V19" s="19"/>
      <c r="W19" s="29">
        <f>SUM(W18:W18)</f>
        <v>439</v>
      </c>
    </row>
    <row r="20" spans="1:23" ht="21" customHeight="1">
      <c r="A20" s="28" t="s">
        <v>71</v>
      </c>
      <c r="B20" s="23"/>
      <c r="C20" s="23"/>
      <c r="D20" s="23"/>
      <c r="E20" s="30"/>
      <c r="F20" s="19"/>
      <c r="G20" s="30"/>
      <c r="H20" s="19"/>
      <c r="I20" s="30"/>
      <c r="J20" s="19"/>
      <c r="K20" s="19"/>
      <c r="L20" s="19"/>
      <c r="M20" s="30"/>
      <c r="N20" s="19"/>
      <c r="O20" s="30"/>
      <c r="P20" s="19"/>
      <c r="Q20" s="30"/>
      <c r="R20" s="30"/>
      <c r="S20" s="30"/>
      <c r="T20" s="30"/>
      <c r="U20" s="30"/>
      <c r="V20" s="19"/>
      <c r="W20" s="30"/>
    </row>
    <row r="21" spans="1:23" ht="21" customHeight="1">
      <c r="A21" s="16"/>
      <c r="B21" s="17" t="s">
        <v>176</v>
      </c>
      <c r="C21" s="22"/>
      <c r="D21" s="23"/>
      <c r="E21" s="29">
        <f>SUM(E19)</f>
        <v>97</v>
      </c>
      <c r="F21" s="19"/>
      <c r="G21" s="29">
        <f>SUM(G19)</f>
        <v>342</v>
      </c>
      <c r="H21" s="19"/>
      <c r="I21" s="29">
        <f>SUM(I19)</f>
        <v>0</v>
      </c>
      <c r="J21" s="19"/>
      <c r="K21" s="29">
        <f>SUM(K19)</f>
        <v>0</v>
      </c>
      <c r="L21" s="19"/>
      <c r="M21" s="29">
        <f>SUM(M19)</f>
        <v>0</v>
      </c>
      <c r="N21" s="19"/>
      <c r="O21" s="29">
        <f>SUM(O19)</f>
        <v>0</v>
      </c>
      <c r="P21" s="19"/>
      <c r="Q21" s="29">
        <f>SUM(Q19)</f>
        <v>0</v>
      </c>
      <c r="R21" s="30"/>
      <c r="S21" s="29">
        <f>SUM(S19)</f>
        <v>439</v>
      </c>
      <c r="T21" s="30"/>
      <c r="U21" s="29">
        <f>SUM(U19)</f>
        <v>0</v>
      </c>
      <c r="V21" s="19"/>
      <c r="W21" s="29">
        <f>SUM(W19)</f>
        <v>439</v>
      </c>
    </row>
    <row r="22" spans="1:23" ht="12" customHeight="1">
      <c r="A22" s="2"/>
      <c r="B22" s="2"/>
      <c r="C22" s="5"/>
      <c r="D22" s="139"/>
      <c r="E22" s="31"/>
      <c r="F22" s="32"/>
      <c r="G22" s="31"/>
      <c r="H22" s="31"/>
      <c r="I22" s="31"/>
      <c r="J22" s="33"/>
      <c r="K22" s="33"/>
      <c r="L22" s="33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</row>
    <row r="23" spans="1:23" ht="21" customHeight="1">
      <c r="A23" s="2" t="s">
        <v>157</v>
      </c>
      <c r="B23" s="4"/>
      <c r="C23" s="109"/>
      <c r="D23" s="22"/>
      <c r="E23" s="46"/>
      <c r="F23" s="47"/>
      <c r="G23" s="46"/>
      <c r="H23" s="32"/>
      <c r="I23" s="46"/>
      <c r="J23" s="32"/>
      <c r="K23" s="32"/>
      <c r="L23" s="32"/>
      <c r="M23" s="47"/>
      <c r="N23" s="32"/>
      <c r="O23" s="47"/>
      <c r="P23" s="32"/>
      <c r="Q23" s="47"/>
      <c r="R23" s="47"/>
      <c r="S23" s="47"/>
      <c r="T23" s="47"/>
      <c r="U23" s="47"/>
      <c r="V23" s="32"/>
      <c r="W23" s="48"/>
    </row>
    <row r="24" spans="1:23" ht="21" customHeight="1">
      <c r="A24" s="2"/>
      <c r="B24" s="4" t="s">
        <v>168</v>
      </c>
      <c r="C24" s="109"/>
      <c r="D24" s="22"/>
      <c r="E24" s="46">
        <v>0</v>
      </c>
      <c r="F24" s="47"/>
      <c r="G24" s="46">
        <v>0</v>
      </c>
      <c r="H24" s="47"/>
      <c r="I24" s="46">
        <v>0</v>
      </c>
      <c r="J24" s="32"/>
      <c r="K24" s="46">
        <v>0</v>
      </c>
      <c r="L24" s="32"/>
      <c r="M24" s="49">
        <v>0</v>
      </c>
      <c r="N24" s="50"/>
      <c r="O24" s="50">
        <v>-55785</v>
      </c>
      <c r="P24" s="32"/>
      <c r="Q24" s="32">
        <v>0</v>
      </c>
      <c r="R24" s="32"/>
      <c r="S24" s="133">
        <f t="shared" ref="S24:S25" si="0">SUM(E24:Q24)</f>
        <v>-55785</v>
      </c>
      <c r="T24" s="32"/>
      <c r="U24" s="32">
        <v>0</v>
      </c>
      <c r="V24" s="32"/>
      <c r="W24" s="32">
        <f t="shared" ref="W24:W26" si="1">SUM(S24:U24)</f>
        <v>-55785</v>
      </c>
    </row>
    <row r="25" spans="1:23" ht="21" customHeight="1">
      <c r="A25" s="2"/>
      <c r="B25" s="4" t="s">
        <v>57</v>
      </c>
      <c r="C25" s="109">
        <v>11</v>
      </c>
      <c r="D25" s="22"/>
      <c r="E25" s="46">
        <v>0</v>
      </c>
      <c r="F25" s="47"/>
      <c r="G25" s="46">
        <v>0</v>
      </c>
      <c r="H25" s="47"/>
      <c r="I25" s="46">
        <v>0</v>
      </c>
      <c r="J25" s="32"/>
      <c r="K25" s="46">
        <v>0</v>
      </c>
      <c r="L25" s="32"/>
      <c r="M25" s="49">
        <v>0</v>
      </c>
      <c r="N25" s="50"/>
      <c r="O25" s="50">
        <v>0</v>
      </c>
      <c r="P25" s="32"/>
      <c r="Q25" s="32">
        <v>633</v>
      </c>
      <c r="R25" s="32"/>
      <c r="S25" s="27">
        <f t="shared" si="0"/>
        <v>633</v>
      </c>
      <c r="T25" s="32"/>
      <c r="U25" s="32">
        <v>0</v>
      </c>
      <c r="V25" s="32"/>
      <c r="W25" s="32">
        <f t="shared" si="1"/>
        <v>633</v>
      </c>
    </row>
    <row r="26" spans="1:23" ht="21" customHeight="1">
      <c r="A26" s="2" t="s">
        <v>157</v>
      </c>
      <c r="B26" s="2"/>
      <c r="C26" s="5"/>
      <c r="D26" s="18"/>
      <c r="E26" s="51">
        <v>0</v>
      </c>
      <c r="F26" s="52"/>
      <c r="G26" s="51">
        <v>0</v>
      </c>
      <c r="H26" s="45"/>
      <c r="I26" s="51">
        <v>0</v>
      </c>
      <c r="J26" s="45"/>
      <c r="K26" s="51">
        <v>0</v>
      </c>
      <c r="L26" s="45"/>
      <c r="M26" s="51">
        <v>0</v>
      </c>
      <c r="N26" s="45"/>
      <c r="O26" s="51">
        <f>SUM(O24:O25)</f>
        <v>-55785</v>
      </c>
      <c r="P26" s="45"/>
      <c r="Q26" s="51">
        <f>SUM(Q24:Q25)</f>
        <v>633</v>
      </c>
      <c r="R26" s="44"/>
      <c r="S26" s="51">
        <f t="shared" ref="S26" si="2">SUM(E26:Q26)</f>
        <v>-55152</v>
      </c>
      <c r="T26" s="44"/>
      <c r="U26" s="51">
        <f>SUM(U24:U25)</f>
        <v>0</v>
      </c>
      <c r="V26" s="45"/>
      <c r="W26" s="51">
        <f t="shared" si="1"/>
        <v>-55152</v>
      </c>
    </row>
    <row r="27" spans="1:23" ht="12" customHeight="1">
      <c r="A27" s="2"/>
      <c r="B27" s="2"/>
      <c r="C27" s="5"/>
      <c r="D27" s="139"/>
      <c r="E27" s="31"/>
      <c r="F27" s="32"/>
      <c r="G27" s="31"/>
      <c r="H27" s="31"/>
      <c r="I27" s="31"/>
      <c r="J27" s="33"/>
      <c r="K27" s="33"/>
      <c r="L27" s="33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</row>
    <row r="28" spans="1:23" ht="21" customHeight="1" thickBot="1">
      <c r="A28" s="2" t="s">
        <v>247</v>
      </c>
      <c r="B28" s="2"/>
      <c r="C28" s="5"/>
      <c r="D28" s="110"/>
      <c r="E28" s="67">
        <f>SUM(E13,E26,E21)</f>
        <v>2493455</v>
      </c>
      <c r="F28" s="45"/>
      <c r="G28" s="67">
        <f>SUM(G13,G26,G21)</f>
        <v>1422185</v>
      </c>
      <c r="H28" s="48"/>
      <c r="I28" s="67">
        <f>SUM(I13,I26,I21)</f>
        <v>464905</v>
      </c>
      <c r="J28" s="53"/>
      <c r="K28" s="67">
        <f>SUM(K13,K26,K21)</f>
        <v>-369648</v>
      </c>
      <c r="L28" s="53"/>
      <c r="M28" s="67">
        <f>SUM(M13,M26,M21)</f>
        <v>2096</v>
      </c>
      <c r="N28" s="48"/>
      <c r="O28" s="67">
        <f>SUM(O13,O26,O21)</f>
        <v>-2926503</v>
      </c>
      <c r="P28" s="48"/>
      <c r="Q28" s="67">
        <f>SUM(Q13,Q26,Q21)</f>
        <v>1844</v>
      </c>
      <c r="R28" s="48"/>
      <c r="S28" s="67">
        <f>SUM(S13,S26,S21)</f>
        <v>1088334</v>
      </c>
      <c r="T28" s="48"/>
      <c r="U28" s="67">
        <f>SUM(U13,U26,U21)</f>
        <v>0</v>
      </c>
      <c r="V28" s="48"/>
      <c r="W28" s="67">
        <f>SUM(W13,W26,W21)</f>
        <v>1088334</v>
      </c>
    </row>
    <row r="29" spans="1:23" ht="21" customHeight="1" thickTop="1">
      <c r="A29" s="16"/>
      <c r="B29" s="16"/>
      <c r="C29" s="22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</row>
    <row r="30" spans="1:23" ht="21" customHeight="1">
      <c r="A30" s="16"/>
      <c r="B30" s="16"/>
      <c r="C30" s="22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</row>
    <row r="31" spans="1:23" ht="21" customHeight="1">
      <c r="A31" s="16"/>
      <c r="B31" s="16"/>
      <c r="C31" s="22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</row>
    <row r="32" spans="1:23" ht="21" customHeight="1">
      <c r="A32" s="2" t="s">
        <v>0</v>
      </c>
      <c r="B32" s="2"/>
      <c r="C32" s="22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2"/>
    </row>
    <row r="33" spans="1:23" ht="21" customHeight="1">
      <c r="A33" s="2" t="s">
        <v>158</v>
      </c>
      <c r="B33" s="2"/>
      <c r="C33" s="22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2"/>
    </row>
    <row r="34" spans="1:23" ht="21" customHeight="1">
      <c r="A34" s="2"/>
      <c r="B34" s="2"/>
      <c r="C34" s="2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2"/>
    </row>
    <row r="35" spans="1:23" ht="21" customHeight="1">
      <c r="A35" s="16"/>
      <c r="B35" s="16"/>
      <c r="C35" s="22"/>
      <c r="D35" s="23"/>
      <c r="E35" s="147" t="s">
        <v>2</v>
      </c>
      <c r="F35" s="147"/>
      <c r="G35" s="147"/>
      <c r="H35" s="147"/>
      <c r="I35" s="147"/>
      <c r="J35" s="147"/>
      <c r="K35" s="147"/>
      <c r="L35" s="147"/>
      <c r="M35" s="147"/>
      <c r="N35" s="147"/>
      <c r="O35" s="147"/>
      <c r="P35" s="147"/>
      <c r="Q35" s="147"/>
      <c r="R35" s="147"/>
      <c r="S35" s="147"/>
      <c r="T35" s="147"/>
      <c r="U35" s="147"/>
      <c r="V35" s="147"/>
      <c r="W35" s="147"/>
    </row>
    <row r="36" spans="1:23" ht="21" customHeight="1">
      <c r="A36" s="16"/>
      <c r="B36" s="16"/>
      <c r="C36" s="22"/>
      <c r="D36" s="23"/>
      <c r="E36" s="23"/>
      <c r="F36" s="23"/>
      <c r="G36" s="23"/>
      <c r="H36" s="23"/>
      <c r="I36" s="34" t="s">
        <v>139</v>
      </c>
      <c r="J36" s="35"/>
      <c r="K36" s="36" t="s">
        <v>123</v>
      </c>
      <c r="L36" s="35"/>
      <c r="P36" s="35"/>
      <c r="Q36" s="111" t="s">
        <v>144</v>
      </c>
      <c r="R36" s="35"/>
      <c r="T36" s="35"/>
      <c r="U36" s="35"/>
      <c r="V36" s="35"/>
      <c r="W36" s="35"/>
    </row>
    <row r="37" spans="1:23" ht="21" customHeight="1">
      <c r="A37" s="16"/>
      <c r="B37" s="16"/>
      <c r="F37" s="37"/>
      <c r="H37" s="37"/>
      <c r="I37" s="36" t="s">
        <v>140</v>
      </c>
      <c r="J37" s="36"/>
      <c r="K37" s="34" t="s">
        <v>124</v>
      </c>
      <c r="L37" s="36"/>
      <c r="M37" s="149" t="s">
        <v>60</v>
      </c>
      <c r="N37" s="149"/>
      <c r="O37" s="149"/>
      <c r="P37" s="37"/>
      <c r="Q37" s="111" t="s">
        <v>145</v>
      </c>
      <c r="R37" s="36"/>
      <c r="S37" s="36" t="s">
        <v>63</v>
      </c>
    </row>
    <row r="38" spans="1:23" ht="21" customHeight="1">
      <c r="A38" s="16"/>
      <c r="B38" s="16"/>
      <c r="C38" s="38"/>
      <c r="D38" s="109"/>
      <c r="E38" s="39" t="s">
        <v>61</v>
      </c>
      <c r="F38" s="40"/>
      <c r="G38" s="36" t="s">
        <v>125</v>
      </c>
      <c r="H38" s="34"/>
      <c r="I38" s="36" t="s">
        <v>141</v>
      </c>
      <c r="J38" s="34"/>
      <c r="K38" s="34" t="s">
        <v>142</v>
      </c>
      <c r="L38" s="34"/>
      <c r="M38" s="34"/>
      <c r="N38" s="34"/>
      <c r="P38" s="40"/>
      <c r="Q38" s="41" t="s">
        <v>105</v>
      </c>
      <c r="R38" s="34"/>
      <c r="S38" s="36" t="s">
        <v>103</v>
      </c>
      <c r="T38" s="36"/>
      <c r="U38" s="23"/>
      <c r="V38" s="37"/>
      <c r="W38" s="131"/>
    </row>
    <row r="39" spans="1:23" ht="21" customHeight="1">
      <c r="A39" s="16"/>
      <c r="B39" s="16"/>
      <c r="C39" s="38"/>
      <c r="D39" s="109"/>
      <c r="E39" s="42" t="s">
        <v>122</v>
      </c>
      <c r="F39" s="37"/>
      <c r="G39" s="34" t="s">
        <v>167</v>
      </c>
      <c r="H39" s="36"/>
      <c r="I39" s="36" t="s">
        <v>68</v>
      </c>
      <c r="J39" s="36"/>
      <c r="K39" s="36" t="s">
        <v>143</v>
      </c>
      <c r="L39" s="36"/>
      <c r="N39" s="36"/>
      <c r="O39" s="34" t="s">
        <v>147</v>
      </c>
      <c r="P39" s="37"/>
      <c r="Q39" s="36" t="s">
        <v>100</v>
      </c>
      <c r="R39" s="36"/>
      <c r="S39" s="36" t="s">
        <v>126</v>
      </c>
      <c r="T39" s="34"/>
      <c r="U39" s="111" t="s">
        <v>65</v>
      </c>
      <c r="V39" s="40"/>
      <c r="W39" s="131" t="s">
        <v>104</v>
      </c>
    </row>
    <row r="40" spans="1:23" ht="21" customHeight="1">
      <c r="A40" s="16"/>
      <c r="B40" s="16"/>
      <c r="C40" s="43" t="s">
        <v>5</v>
      </c>
      <c r="D40" s="109"/>
      <c r="E40" s="39" t="s">
        <v>66</v>
      </c>
      <c r="F40" s="37"/>
      <c r="G40" s="36" t="s">
        <v>166</v>
      </c>
      <c r="H40" s="36"/>
      <c r="I40" s="36" t="s">
        <v>67</v>
      </c>
      <c r="J40" s="36"/>
      <c r="K40" s="36" t="s">
        <v>223</v>
      </c>
      <c r="L40" s="36"/>
      <c r="M40" s="111" t="s">
        <v>69</v>
      </c>
      <c r="N40" s="36"/>
      <c r="O40" s="36" t="s">
        <v>102</v>
      </c>
      <c r="P40" s="37"/>
      <c r="Q40" s="34" t="s">
        <v>101</v>
      </c>
      <c r="R40" s="36"/>
      <c r="S40" s="34" t="s">
        <v>127</v>
      </c>
      <c r="T40" s="36"/>
      <c r="U40" s="111" t="s">
        <v>70</v>
      </c>
      <c r="V40" s="37"/>
      <c r="W40" s="111" t="s">
        <v>105</v>
      </c>
    </row>
    <row r="41" spans="1:23" ht="21" customHeight="1">
      <c r="A41" s="16"/>
      <c r="B41" s="16"/>
      <c r="C41" s="43"/>
      <c r="D41" s="109"/>
      <c r="E41" s="148" t="s">
        <v>151</v>
      </c>
      <c r="F41" s="148"/>
      <c r="G41" s="148"/>
      <c r="H41" s="148"/>
      <c r="I41" s="148"/>
      <c r="J41" s="148"/>
      <c r="K41" s="148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</row>
    <row r="42" spans="1:23" ht="21" customHeight="1">
      <c r="A42" s="2" t="s">
        <v>260</v>
      </c>
      <c r="B42" s="2"/>
      <c r="C42" s="5"/>
      <c r="D42" s="110"/>
      <c r="E42" s="31"/>
      <c r="F42" s="32"/>
      <c r="G42" s="31"/>
      <c r="H42" s="31"/>
      <c r="I42" s="31"/>
      <c r="J42" s="33"/>
      <c r="K42" s="33"/>
      <c r="L42" s="33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</row>
    <row r="43" spans="1:23" ht="12" customHeight="1">
      <c r="A43" s="2"/>
      <c r="B43" s="2"/>
      <c r="C43" s="5"/>
      <c r="D43" s="139"/>
      <c r="E43" s="31"/>
      <c r="F43" s="32"/>
      <c r="G43" s="31"/>
      <c r="H43" s="31"/>
      <c r="I43" s="31"/>
      <c r="J43" s="33"/>
      <c r="K43" s="33"/>
      <c r="L43" s="33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</row>
    <row r="44" spans="1:23" ht="21" customHeight="1">
      <c r="A44" s="2" t="s">
        <v>228</v>
      </c>
      <c r="B44" s="2"/>
      <c r="C44" s="17"/>
      <c r="D44" s="18"/>
      <c r="E44" s="44">
        <v>2493455</v>
      </c>
      <c r="F44" s="45"/>
      <c r="G44" s="44">
        <v>1422185</v>
      </c>
      <c r="H44" s="44"/>
      <c r="I44" s="44">
        <v>464905</v>
      </c>
      <c r="J44" s="45"/>
      <c r="K44" s="45">
        <v>-369648</v>
      </c>
      <c r="L44" s="45"/>
      <c r="M44" s="44">
        <v>2096</v>
      </c>
      <c r="N44" s="45"/>
      <c r="O44" s="44">
        <v>-2930592</v>
      </c>
      <c r="P44" s="45"/>
      <c r="Q44" s="44">
        <v>1343</v>
      </c>
      <c r="R44" s="44"/>
      <c r="S44" s="44">
        <f>SUM(E44:Q44)</f>
        <v>1083744</v>
      </c>
      <c r="T44" s="44"/>
      <c r="U44" s="44">
        <v>0</v>
      </c>
      <c r="V44" s="45"/>
      <c r="W44" s="44">
        <f>SUM(S44:U44)</f>
        <v>1083744</v>
      </c>
    </row>
    <row r="45" spans="1:23" ht="21" customHeight="1">
      <c r="A45" s="4" t="s">
        <v>229</v>
      </c>
      <c r="B45" s="2"/>
      <c r="C45" s="109">
        <v>4</v>
      </c>
      <c r="D45" s="18"/>
      <c r="E45" s="122">
        <v>0</v>
      </c>
      <c r="F45" s="45"/>
      <c r="G45" s="123">
        <v>0</v>
      </c>
      <c r="H45" s="44"/>
      <c r="I45" s="123">
        <v>0</v>
      </c>
      <c r="J45" s="45"/>
      <c r="K45" s="124">
        <v>0</v>
      </c>
      <c r="L45" s="45"/>
      <c r="M45" s="123">
        <v>0</v>
      </c>
      <c r="N45" s="45"/>
      <c r="O45" s="99">
        <v>1045</v>
      </c>
      <c r="P45" s="32"/>
      <c r="Q45" s="99">
        <v>0</v>
      </c>
      <c r="R45" s="46"/>
      <c r="S45" s="99">
        <f>SUM(E45:Q45)</f>
        <v>1045</v>
      </c>
      <c r="T45" s="46"/>
      <c r="U45" s="99">
        <v>0</v>
      </c>
      <c r="V45" s="32"/>
      <c r="W45" s="99">
        <f>SUM(S45:U45)</f>
        <v>1045</v>
      </c>
    </row>
    <row r="46" spans="1:23" ht="21" customHeight="1">
      <c r="A46" s="2" t="s">
        <v>230</v>
      </c>
      <c r="B46" s="2"/>
      <c r="C46" s="17"/>
      <c r="D46" s="18"/>
      <c r="E46" s="137">
        <f>+E44+E45</f>
        <v>2493455</v>
      </c>
      <c r="F46" s="45"/>
      <c r="G46" s="137">
        <f>+G44+G45</f>
        <v>1422185</v>
      </c>
      <c r="H46" s="44"/>
      <c r="I46" s="137">
        <f>+I44+I45</f>
        <v>464905</v>
      </c>
      <c r="J46" s="45"/>
      <c r="K46" s="137">
        <f>+K44+K45</f>
        <v>-369648</v>
      </c>
      <c r="L46" s="45"/>
      <c r="M46" s="137">
        <f>+M44+M45</f>
        <v>2096</v>
      </c>
      <c r="N46" s="45"/>
      <c r="O46" s="137">
        <f>+O44+O45</f>
        <v>-2929547</v>
      </c>
      <c r="P46" s="45"/>
      <c r="Q46" s="137">
        <f>+Q44+Q45</f>
        <v>1343</v>
      </c>
      <c r="R46" s="44"/>
      <c r="S46" s="137">
        <f>+S44+S45</f>
        <v>1084789</v>
      </c>
      <c r="T46" s="44"/>
      <c r="U46" s="137">
        <f>+U44+U45</f>
        <v>0</v>
      </c>
      <c r="V46" s="45"/>
      <c r="W46" s="137">
        <f>+W44+W45</f>
        <v>1084789</v>
      </c>
    </row>
    <row r="47" spans="1:23" ht="12" customHeight="1">
      <c r="A47" s="2"/>
      <c r="B47" s="2"/>
      <c r="C47" s="5"/>
      <c r="D47" s="139"/>
      <c r="E47" s="31"/>
      <c r="F47" s="32"/>
      <c r="G47" s="31"/>
      <c r="H47" s="31"/>
      <c r="I47" s="31"/>
      <c r="J47" s="33"/>
      <c r="K47" s="33"/>
      <c r="L47" s="33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</row>
    <row r="48" spans="1:23" ht="21" customHeight="1">
      <c r="A48" s="2" t="s">
        <v>157</v>
      </c>
      <c r="B48" s="4"/>
      <c r="C48" s="109"/>
      <c r="D48" s="22"/>
      <c r="E48" s="46"/>
      <c r="F48" s="47"/>
      <c r="G48" s="46"/>
      <c r="H48" s="32"/>
      <c r="I48" s="46"/>
      <c r="J48" s="32"/>
      <c r="K48" s="32"/>
      <c r="L48" s="32"/>
      <c r="M48" s="47"/>
      <c r="N48" s="32"/>
      <c r="O48" s="47"/>
      <c r="P48" s="32"/>
      <c r="Q48" s="47"/>
      <c r="R48" s="47"/>
      <c r="S48" s="47"/>
      <c r="T48" s="47"/>
      <c r="U48" s="47"/>
      <c r="V48" s="32"/>
      <c r="W48" s="48"/>
    </row>
    <row r="49" spans="1:23" ht="21" customHeight="1">
      <c r="A49" s="2"/>
      <c r="B49" s="4" t="s">
        <v>231</v>
      </c>
      <c r="C49" s="109"/>
      <c r="D49" s="22"/>
      <c r="E49" s="46">
        <v>0</v>
      </c>
      <c r="F49" s="47"/>
      <c r="G49" s="46">
        <v>0</v>
      </c>
      <c r="H49" s="47"/>
      <c r="I49" s="46">
        <v>0</v>
      </c>
      <c r="J49" s="32"/>
      <c r="K49" s="46">
        <v>0</v>
      </c>
      <c r="L49" s="32"/>
      <c r="M49" s="49">
        <v>0</v>
      </c>
      <c r="N49" s="50"/>
      <c r="O49" s="50">
        <v>24510</v>
      </c>
      <c r="P49" s="32"/>
      <c r="Q49" s="32">
        <v>0</v>
      </c>
      <c r="R49" s="32"/>
      <c r="S49" s="32">
        <f t="shared" ref="S49:S51" si="3">SUM(E49:Q49)</f>
        <v>24510</v>
      </c>
      <c r="T49" s="32"/>
      <c r="U49" s="32">
        <v>0</v>
      </c>
      <c r="V49" s="32"/>
      <c r="W49" s="32">
        <f t="shared" ref="W49:W51" si="4">SUM(S49:U49)</f>
        <v>24510</v>
      </c>
    </row>
    <row r="50" spans="1:23" ht="21" customHeight="1">
      <c r="A50" s="2"/>
      <c r="B50" s="4" t="s">
        <v>232</v>
      </c>
      <c r="C50" s="109">
        <v>11</v>
      </c>
      <c r="D50" s="22"/>
      <c r="E50" s="46">
        <v>0</v>
      </c>
      <c r="F50" s="47"/>
      <c r="G50" s="46">
        <v>0</v>
      </c>
      <c r="H50" s="47"/>
      <c r="I50" s="46">
        <v>0</v>
      </c>
      <c r="J50" s="32"/>
      <c r="K50" s="46">
        <v>0</v>
      </c>
      <c r="L50" s="32"/>
      <c r="M50" s="49">
        <v>0</v>
      </c>
      <c r="N50" s="50"/>
      <c r="O50" s="50">
        <v>0</v>
      </c>
      <c r="P50" s="32"/>
      <c r="Q50" s="32">
        <v>-775</v>
      </c>
      <c r="R50" s="32"/>
      <c r="S50" s="50">
        <f t="shared" si="3"/>
        <v>-775</v>
      </c>
      <c r="T50" s="32"/>
      <c r="U50" s="32">
        <v>0</v>
      </c>
      <c r="V50" s="32"/>
      <c r="W50" s="32">
        <f t="shared" si="4"/>
        <v>-775</v>
      </c>
    </row>
    <row r="51" spans="1:23" ht="21" customHeight="1">
      <c r="A51" s="2" t="s">
        <v>157</v>
      </c>
      <c r="B51" s="2"/>
      <c r="C51" s="5"/>
      <c r="D51" s="18"/>
      <c r="E51" s="51">
        <v>0</v>
      </c>
      <c r="F51" s="52"/>
      <c r="G51" s="51">
        <v>0</v>
      </c>
      <c r="H51" s="45"/>
      <c r="I51" s="51">
        <v>0</v>
      </c>
      <c r="J51" s="45"/>
      <c r="K51" s="51">
        <v>0</v>
      </c>
      <c r="L51" s="45"/>
      <c r="M51" s="51">
        <v>0</v>
      </c>
      <c r="N51" s="45"/>
      <c r="O51" s="51">
        <f>SUM(O49:O50)</f>
        <v>24510</v>
      </c>
      <c r="P51" s="45"/>
      <c r="Q51" s="51">
        <f>SUM(Q49:Q50)</f>
        <v>-775</v>
      </c>
      <c r="R51" s="44"/>
      <c r="S51" s="51">
        <f t="shared" si="3"/>
        <v>23735</v>
      </c>
      <c r="T51" s="44"/>
      <c r="U51" s="51">
        <f>SUM(U49:U50)</f>
        <v>0</v>
      </c>
      <c r="V51" s="45"/>
      <c r="W51" s="51">
        <f t="shared" si="4"/>
        <v>23735</v>
      </c>
    </row>
    <row r="52" spans="1:23" ht="12" customHeight="1">
      <c r="A52" s="2"/>
      <c r="B52" s="2"/>
      <c r="C52" s="5"/>
      <c r="D52" s="139"/>
      <c r="E52" s="31"/>
      <c r="F52" s="32"/>
      <c r="G52" s="31"/>
      <c r="H52" s="31"/>
      <c r="I52" s="31"/>
      <c r="J52" s="33"/>
      <c r="K52" s="33"/>
      <c r="L52" s="33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</row>
    <row r="53" spans="1:23" ht="21" customHeight="1" thickBot="1">
      <c r="A53" s="2" t="s">
        <v>248</v>
      </c>
      <c r="B53" s="2"/>
      <c r="C53" s="5"/>
      <c r="D53" s="110"/>
      <c r="E53" s="67">
        <f>SUM(E46,E51)</f>
        <v>2493455</v>
      </c>
      <c r="F53" s="45"/>
      <c r="G53" s="67">
        <f>SUM(G46,G51)</f>
        <v>1422185</v>
      </c>
      <c r="H53" s="48"/>
      <c r="I53" s="67">
        <f>SUM(I46,I51)</f>
        <v>464905</v>
      </c>
      <c r="J53" s="53"/>
      <c r="K53" s="67">
        <f>SUM(K46,K51)</f>
        <v>-369648</v>
      </c>
      <c r="L53" s="53"/>
      <c r="M53" s="67">
        <f>SUM(M46,M51)</f>
        <v>2096</v>
      </c>
      <c r="N53" s="48"/>
      <c r="O53" s="67">
        <f>SUM(O46,O51)</f>
        <v>-2905037</v>
      </c>
      <c r="P53" s="48"/>
      <c r="Q53" s="67">
        <f>SUM(Q46,Q51)</f>
        <v>568</v>
      </c>
      <c r="R53" s="48"/>
      <c r="S53" s="67">
        <f>SUM(S46,S51)</f>
        <v>1108524</v>
      </c>
      <c r="T53" s="48"/>
      <c r="U53" s="67">
        <f>SUM(U46,U51)</f>
        <v>0</v>
      </c>
      <c r="V53" s="48"/>
      <c r="W53" s="67">
        <f>SUM(W46,W51)</f>
        <v>1108524</v>
      </c>
    </row>
    <row r="54" spans="1:23" ht="21" customHeight="1" thickTop="1"/>
    <row r="56" spans="1:23" ht="21" customHeight="1">
      <c r="W56" s="125"/>
    </row>
  </sheetData>
  <sheetProtection password="F7ED" sheet="1" objects="1" scenarios="1"/>
  <mergeCells count="6">
    <mergeCell ref="E41:W41"/>
    <mergeCell ref="E4:W4"/>
    <mergeCell ref="M6:O6"/>
    <mergeCell ref="E10:W10"/>
    <mergeCell ref="E35:W35"/>
    <mergeCell ref="M37:O37"/>
  </mergeCells>
  <pageMargins left="0.39370078740157483" right="0.23622047244094491" top="0.82677165354330717" bottom="0.74803149606299213" header="0.35433070866141736" footer="0.31496062992125984"/>
  <pageSetup paperSize="9" scale="70" firstPageNumber="10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31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P51"/>
  <sheetViews>
    <sheetView view="pageBreakPreview" topLeftCell="A28" zoomScale="80" zoomScaleNormal="85" zoomScaleSheetLayoutView="80" workbookViewId="0">
      <selection activeCell="J41" sqref="J41"/>
    </sheetView>
  </sheetViews>
  <sheetFormatPr defaultColWidth="9" defaultRowHeight="22.5" customHeight="1"/>
  <cols>
    <col min="1" max="1" width="44.5" style="20" customWidth="1"/>
    <col min="2" max="2" width="7.375" style="20" customWidth="1"/>
    <col min="3" max="3" width="1.75" style="20" customWidth="1"/>
    <col min="4" max="4" width="11.75" style="20" customWidth="1"/>
    <col min="5" max="5" width="1.125" style="20" customWidth="1"/>
    <col min="6" max="6" width="13.75" style="20" customWidth="1"/>
    <col min="7" max="7" width="1.125" style="20" customWidth="1"/>
    <col min="8" max="8" width="16.75" style="20" customWidth="1"/>
    <col min="9" max="9" width="1.125" style="20" customWidth="1"/>
    <col min="10" max="10" width="12.75" style="20" bestFit="1" customWidth="1"/>
    <col min="11" max="11" width="1.125" style="20" customWidth="1"/>
    <col min="12" max="12" width="12.125" style="20" customWidth="1"/>
    <col min="13" max="13" width="1.125" style="20" customWidth="1"/>
    <col min="14" max="14" width="17.375" style="20" customWidth="1"/>
    <col min="15" max="15" width="1.125" style="20" customWidth="1"/>
    <col min="16" max="16" width="18.375" style="20" customWidth="1"/>
    <col min="17" max="17" width="1.75" style="20" customWidth="1"/>
    <col min="18" max="16384" width="9" style="20"/>
  </cols>
  <sheetData>
    <row r="1" spans="1:16" s="118" customFormat="1" ht="22.5" customHeight="1">
      <c r="A1" s="112" t="s">
        <v>0</v>
      </c>
      <c r="B1" s="126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</row>
    <row r="2" spans="1:16" ht="22.5" customHeight="1">
      <c r="A2" s="2" t="s">
        <v>158</v>
      </c>
      <c r="B2" s="2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 ht="22.5" customHeight="1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22.5" customHeight="1">
      <c r="A4" s="16"/>
      <c r="B4" s="22"/>
      <c r="C4" s="23"/>
      <c r="D4" s="147" t="s">
        <v>3</v>
      </c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</row>
    <row r="5" spans="1:16" ht="22.5" customHeight="1">
      <c r="A5" s="16"/>
      <c r="B5" s="22"/>
      <c r="C5" s="23"/>
      <c r="D5" s="106"/>
      <c r="E5" s="106"/>
      <c r="F5" s="106"/>
      <c r="G5" s="106"/>
      <c r="H5" s="34" t="s">
        <v>62</v>
      </c>
      <c r="I5" s="150" t="s">
        <v>60</v>
      </c>
      <c r="J5" s="150"/>
      <c r="K5" s="150"/>
      <c r="L5" s="150"/>
      <c r="M5" s="106"/>
      <c r="N5" s="34" t="s">
        <v>98</v>
      </c>
      <c r="O5" s="54"/>
      <c r="P5" s="106"/>
    </row>
    <row r="6" spans="1:16" ht="22.5" customHeight="1">
      <c r="A6" s="16"/>
      <c r="B6" s="38"/>
      <c r="C6" s="104"/>
      <c r="D6" s="39" t="s">
        <v>61</v>
      </c>
      <c r="E6" s="37"/>
      <c r="F6" s="36" t="s">
        <v>125</v>
      </c>
      <c r="G6" s="37"/>
      <c r="H6" s="36" t="s">
        <v>64</v>
      </c>
      <c r="I6" s="36"/>
      <c r="J6" s="55"/>
      <c r="K6" s="55"/>
      <c r="L6" s="56"/>
      <c r="M6" s="23"/>
      <c r="N6" s="57" t="s">
        <v>99</v>
      </c>
      <c r="O6" s="58"/>
    </row>
    <row r="7" spans="1:16" ht="22.5" customHeight="1">
      <c r="A7" s="16"/>
      <c r="B7" s="38"/>
      <c r="C7" s="104"/>
      <c r="D7" s="42" t="s">
        <v>122</v>
      </c>
      <c r="E7" s="40"/>
      <c r="F7" s="34" t="s">
        <v>167</v>
      </c>
      <c r="G7" s="34"/>
      <c r="H7" s="36" t="s">
        <v>68</v>
      </c>
      <c r="I7" s="34"/>
      <c r="K7" s="36"/>
      <c r="M7" s="34"/>
      <c r="N7" s="36" t="s">
        <v>100</v>
      </c>
      <c r="O7" s="34"/>
      <c r="P7" s="102" t="s">
        <v>104</v>
      </c>
    </row>
    <row r="8" spans="1:16" ht="22.5" customHeight="1">
      <c r="A8" s="16"/>
      <c r="B8" s="43" t="s">
        <v>5</v>
      </c>
      <c r="C8" s="104"/>
      <c r="D8" s="39" t="s">
        <v>66</v>
      </c>
      <c r="E8" s="37"/>
      <c r="F8" s="36" t="s">
        <v>166</v>
      </c>
      <c r="G8" s="36"/>
      <c r="H8" s="36" t="s">
        <v>67</v>
      </c>
      <c r="I8" s="36"/>
      <c r="J8" s="105" t="s">
        <v>69</v>
      </c>
      <c r="L8" s="36" t="s">
        <v>148</v>
      </c>
      <c r="M8" s="36"/>
      <c r="N8" s="36" t="s">
        <v>101</v>
      </c>
      <c r="O8" s="36"/>
      <c r="P8" s="105" t="s">
        <v>105</v>
      </c>
    </row>
    <row r="9" spans="1:16" ht="22.5" customHeight="1">
      <c r="A9" s="16"/>
      <c r="B9" s="104"/>
      <c r="C9" s="104"/>
      <c r="D9" s="148" t="s">
        <v>151</v>
      </c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</row>
    <row r="10" spans="1:16" ht="22.5" customHeight="1">
      <c r="A10" s="2" t="s">
        <v>249</v>
      </c>
      <c r="B10" s="5"/>
      <c r="C10" s="107"/>
      <c r="D10" s="31"/>
      <c r="E10" s="32"/>
      <c r="F10" s="31"/>
      <c r="G10" s="31"/>
      <c r="H10" s="31"/>
      <c r="I10" s="33"/>
      <c r="J10" s="31"/>
      <c r="K10" s="31"/>
      <c r="L10" s="31"/>
      <c r="M10" s="31"/>
      <c r="N10" s="31"/>
      <c r="O10" s="31"/>
      <c r="P10" s="23"/>
    </row>
    <row r="11" spans="1:16" ht="12.75" customHeight="1">
      <c r="A11" s="2"/>
      <c r="B11" s="5"/>
      <c r="C11" s="107"/>
      <c r="D11" s="31"/>
      <c r="E11" s="32"/>
      <c r="F11" s="31"/>
      <c r="G11" s="31"/>
      <c r="H11" s="31"/>
      <c r="I11" s="33"/>
      <c r="J11" s="31"/>
      <c r="K11" s="31"/>
      <c r="L11" s="31"/>
      <c r="M11" s="31"/>
      <c r="N11" s="31"/>
      <c r="O11" s="31"/>
      <c r="P11" s="23"/>
    </row>
    <row r="12" spans="1:16" ht="22.5" customHeight="1">
      <c r="A12" s="2" t="s">
        <v>159</v>
      </c>
      <c r="B12" s="16"/>
      <c r="C12" s="22"/>
      <c r="D12" s="48">
        <v>2493358</v>
      </c>
      <c r="E12" s="52"/>
      <c r="F12" s="48">
        <v>1421843</v>
      </c>
      <c r="G12" s="52"/>
      <c r="H12" s="48">
        <v>464905</v>
      </c>
      <c r="I12" s="48"/>
      <c r="J12" s="48">
        <v>2096</v>
      </c>
      <c r="K12" s="12"/>
      <c r="L12" s="48">
        <v>-3868279</v>
      </c>
      <c r="M12" s="48"/>
      <c r="N12" s="48">
        <v>1211</v>
      </c>
      <c r="O12" s="48"/>
      <c r="P12" s="61">
        <f>SUM(D12:N12)</f>
        <v>515134</v>
      </c>
    </row>
    <row r="13" spans="1:16" ht="22.5" customHeight="1">
      <c r="A13" s="17"/>
      <c r="B13" s="5"/>
      <c r="C13" s="107"/>
      <c r="D13" s="44"/>
      <c r="E13" s="45"/>
      <c r="F13" s="44"/>
      <c r="G13" s="44"/>
      <c r="H13" s="44"/>
      <c r="I13" s="45"/>
      <c r="J13" s="52"/>
      <c r="K13" s="45"/>
      <c r="L13" s="52"/>
      <c r="M13" s="45"/>
      <c r="N13" s="52"/>
      <c r="O13" s="45"/>
      <c r="P13" s="62"/>
    </row>
    <row r="14" spans="1:16" ht="22.5" customHeight="1">
      <c r="A14" s="17" t="s">
        <v>224</v>
      </c>
      <c r="B14" s="17"/>
      <c r="C14" s="107"/>
      <c r="D14" s="44"/>
      <c r="E14" s="45"/>
      <c r="F14" s="44"/>
      <c r="G14" s="44"/>
      <c r="H14" s="44"/>
      <c r="I14" s="45"/>
      <c r="J14" s="52"/>
      <c r="K14" s="45"/>
      <c r="L14" s="52"/>
      <c r="M14" s="45"/>
      <c r="N14" s="52"/>
      <c r="O14" s="45"/>
      <c r="P14" s="62"/>
    </row>
    <row r="15" spans="1:16" ht="22.5" customHeight="1">
      <c r="A15" s="17" t="s">
        <v>233</v>
      </c>
      <c r="B15" s="17"/>
      <c r="C15" s="107"/>
      <c r="D15" s="44"/>
      <c r="E15" s="45"/>
      <c r="F15" s="44"/>
      <c r="G15" s="44"/>
      <c r="H15" s="44"/>
      <c r="I15" s="45"/>
      <c r="J15" s="52"/>
      <c r="K15" s="45"/>
      <c r="L15" s="52"/>
      <c r="M15" s="45"/>
      <c r="N15" s="52"/>
      <c r="O15" s="45"/>
      <c r="P15" s="62"/>
    </row>
    <row r="16" spans="1:16" ht="22.5" customHeight="1">
      <c r="A16" s="17" t="s">
        <v>234</v>
      </c>
      <c r="B16" s="17" t="s">
        <v>235</v>
      </c>
      <c r="C16" s="107"/>
      <c r="D16" s="46"/>
      <c r="E16" s="32"/>
      <c r="F16" s="46"/>
      <c r="G16" s="46"/>
      <c r="H16" s="46"/>
      <c r="I16" s="32"/>
      <c r="J16" s="47"/>
      <c r="K16" s="32"/>
      <c r="L16" s="47"/>
      <c r="M16" s="32"/>
      <c r="N16" s="47"/>
      <c r="O16" s="32"/>
      <c r="P16" s="63"/>
    </row>
    <row r="17" spans="1:16" ht="22.5" customHeight="1">
      <c r="A17" s="1" t="s">
        <v>236</v>
      </c>
      <c r="B17" s="104">
        <v>34</v>
      </c>
      <c r="C17" s="107"/>
      <c r="D17" s="46">
        <v>97</v>
      </c>
      <c r="E17" s="32"/>
      <c r="F17" s="46">
        <v>342</v>
      </c>
      <c r="G17" s="46"/>
      <c r="H17" s="46">
        <v>0</v>
      </c>
      <c r="I17" s="32"/>
      <c r="J17" s="47">
        <v>0</v>
      </c>
      <c r="K17" s="32"/>
      <c r="L17" s="47">
        <v>0</v>
      </c>
      <c r="M17" s="32"/>
      <c r="N17" s="47">
        <v>0</v>
      </c>
      <c r="O17" s="32"/>
      <c r="P17" s="63">
        <f t="shared" ref="P17:P18" si="0">SUM(D17:N17)</f>
        <v>439</v>
      </c>
    </row>
    <row r="18" spans="1:16" ht="22.5" customHeight="1">
      <c r="A18" s="17" t="s">
        <v>237</v>
      </c>
      <c r="B18" s="5"/>
      <c r="C18" s="107"/>
      <c r="D18" s="51">
        <f>SUM(D17)</f>
        <v>97</v>
      </c>
      <c r="E18" s="47"/>
      <c r="F18" s="51">
        <f>SUM(F17)</f>
        <v>342</v>
      </c>
      <c r="G18" s="46"/>
      <c r="H18" s="51">
        <f>SUM(H17)</f>
        <v>0</v>
      </c>
      <c r="I18" s="32"/>
      <c r="J18" s="51">
        <f>SUM(J17)</f>
        <v>0</v>
      </c>
      <c r="K18" s="32"/>
      <c r="L18" s="51">
        <f>SUM(L17)</f>
        <v>0</v>
      </c>
      <c r="M18" s="32"/>
      <c r="N18" s="51">
        <f>SUM(N17)</f>
        <v>0</v>
      </c>
      <c r="O18" s="32"/>
      <c r="P18" s="51">
        <f t="shared" si="0"/>
        <v>439</v>
      </c>
    </row>
    <row r="19" spans="1:16" ht="22.5" customHeight="1">
      <c r="A19" s="28" t="s">
        <v>71</v>
      </c>
      <c r="B19" s="23"/>
      <c r="C19" s="107"/>
      <c r="D19" s="44"/>
      <c r="E19" s="45"/>
      <c r="F19" s="44"/>
      <c r="G19" s="44"/>
      <c r="H19" s="44"/>
      <c r="I19" s="45"/>
      <c r="J19" s="44"/>
      <c r="K19" s="45"/>
      <c r="L19" s="44"/>
      <c r="M19" s="45"/>
      <c r="N19" s="44"/>
      <c r="O19" s="45"/>
      <c r="P19" s="44"/>
    </row>
    <row r="20" spans="1:16" ht="22.5" customHeight="1">
      <c r="A20" s="17" t="s">
        <v>238</v>
      </c>
      <c r="C20" s="107"/>
      <c r="D20" s="123">
        <f>+D18</f>
        <v>97</v>
      </c>
      <c r="E20" s="45"/>
      <c r="F20" s="123">
        <f>+F18</f>
        <v>342</v>
      </c>
      <c r="G20" s="44"/>
      <c r="H20" s="123">
        <f>+H18</f>
        <v>0</v>
      </c>
      <c r="I20" s="45"/>
      <c r="J20" s="123">
        <f>+J18</f>
        <v>0</v>
      </c>
      <c r="K20" s="45"/>
      <c r="L20" s="123">
        <f>+L18</f>
        <v>0</v>
      </c>
      <c r="M20" s="45"/>
      <c r="N20" s="123">
        <f>+N18</f>
        <v>0</v>
      </c>
      <c r="O20" s="45"/>
      <c r="P20" s="123">
        <f>SUM(D20:N20)</f>
        <v>439</v>
      </c>
    </row>
    <row r="21" spans="1:16" ht="12.75" customHeight="1">
      <c r="A21" s="2"/>
      <c r="B21" s="5"/>
      <c r="C21" s="139"/>
      <c r="D21" s="31"/>
      <c r="E21" s="32"/>
      <c r="F21" s="31"/>
      <c r="G21" s="31"/>
      <c r="H21" s="31"/>
      <c r="I21" s="33"/>
      <c r="J21" s="31"/>
      <c r="K21" s="31"/>
      <c r="L21" s="31"/>
      <c r="M21" s="31"/>
      <c r="N21" s="31"/>
      <c r="O21" s="31"/>
      <c r="P21" s="23"/>
    </row>
    <row r="22" spans="1:16" ht="22.5" customHeight="1">
      <c r="A22" s="2" t="s">
        <v>157</v>
      </c>
      <c r="B22" s="104"/>
      <c r="C22" s="22"/>
      <c r="D22" s="46"/>
      <c r="E22" s="47"/>
      <c r="F22" s="46"/>
      <c r="G22" s="46"/>
      <c r="H22" s="46"/>
      <c r="I22" s="32"/>
      <c r="J22" s="47"/>
      <c r="K22" s="32"/>
      <c r="L22" s="32"/>
      <c r="M22" s="32"/>
      <c r="N22" s="32"/>
      <c r="O22" s="32"/>
      <c r="P22" s="59"/>
    </row>
    <row r="23" spans="1:16" ht="22.5" customHeight="1">
      <c r="A23" s="4" t="s">
        <v>169</v>
      </c>
      <c r="B23" s="104"/>
      <c r="C23" s="22"/>
      <c r="D23" s="46">
        <v>0</v>
      </c>
      <c r="E23" s="47"/>
      <c r="F23" s="46">
        <v>0</v>
      </c>
      <c r="G23" s="47"/>
      <c r="H23" s="46">
        <v>0</v>
      </c>
      <c r="I23" s="32"/>
      <c r="J23" s="49">
        <v>0</v>
      </c>
      <c r="K23" s="50"/>
      <c r="L23" s="50">
        <v>-131790</v>
      </c>
      <c r="M23" s="32"/>
      <c r="N23" s="32">
        <v>0</v>
      </c>
      <c r="O23" s="32"/>
      <c r="P23" s="127">
        <f>SUM(D23:N23)</f>
        <v>-131790</v>
      </c>
    </row>
    <row r="24" spans="1:16" ht="22.5" customHeight="1">
      <c r="A24" s="4" t="s">
        <v>170</v>
      </c>
      <c r="B24" s="104">
        <v>11</v>
      </c>
      <c r="C24" s="22"/>
      <c r="D24" s="46">
        <v>0</v>
      </c>
      <c r="E24" s="47"/>
      <c r="F24" s="46">
        <v>0</v>
      </c>
      <c r="G24" s="47"/>
      <c r="H24" s="46">
        <v>0</v>
      </c>
      <c r="I24" s="32"/>
      <c r="J24" s="49">
        <v>0</v>
      </c>
      <c r="K24" s="50"/>
      <c r="L24" s="50">
        <v>0</v>
      </c>
      <c r="M24" s="32"/>
      <c r="N24" s="32">
        <v>633</v>
      </c>
      <c r="O24" s="32"/>
      <c r="P24" s="127">
        <f>SUM(D24:N24)</f>
        <v>633</v>
      </c>
    </row>
    <row r="25" spans="1:16" ht="22.5" customHeight="1">
      <c r="A25" s="2" t="s">
        <v>157</v>
      </c>
      <c r="B25" s="104"/>
      <c r="C25" s="22"/>
      <c r="D25" s="51">
        <f>SUM(D23:D24)</f>
        <v>0</v>
      </c>
      <c r="E25" s="47"/>
      <c r="F25" s="51">
        <f>SUM(F23:F24)</f>
        <v>0</v>
      </c>
      <c r="G25" s="46"/>
      <c r="H25" s="51">
        <f>SUM(H23:H24)</f>
        <v>0</v>
      </c>
      <c r="I25" s="32"/>
      <c r="J25" s="60">
        <f>SUM(J23:J24)</f>
        <v>0</v>
      </c>
      <c r="K25" s="32"/>
      <c r="L25" s="60">
        <f>SUM(L23:L24)</f>
        <v>-131790</v>
      </c>
      <c r="M25" s="32"/>
      <c r="N25" s="60">
        <f>SUM(N23:N24)</f>
        <v>633</v>
      </c>
      <c r="O25" s="32"/>
      <c r="P25" s="51">
        <f>SUM(P23:P24)</f>
        <v>-131157</v>
      </c>
    </row>
    <row r="26" spans="1:16" ht="12.75" customHeight="1">
      <c r="A26" s="2"/>
      <c r="B26" s="5"/>
      <c r="C26" s="139"/>
      <c r="D26" s="31"/>
      <c r="E26" s="32"/>
      <c r="F26" s="31"/>
      <c r="G26" s="31"/>
      <c r="H26" s="31"/>
      <c r="I26" s="33"/>
      <c r="J26" s="31"/>
      <c r="K26" s="31"/>
      <c r="L26" s="31"/>
      <c r="M26" s="31"/>
      <c r="N26" s="31"/>
      <c r="O26" s="31"/>
      <c r="P26" s="23"/>
    </row>
    <row r="27" spans="1:16" ht="22.5" customHeight="1" thickBot="1">
      <c r="A27" s="2" t="s">
        <v>247</v>
      </c>
      <c r="B27" s="5"/>
      <c r="C27" s="66"/>
      <c r="D27" s="67">
        <f>+D25+D12+D20</f>
        <v>2493455</v>
      </c>
      <c r="E27" s="45"/>
      <c r="F27" s="67">
        <f>+F25+F12+F20</f>
        <v>1422185</v>
      </c>
      <c r="G27" s="48"/>
      <c r="H27" s="67">
        <f>+H25+H12+H20</f>
        <v>464905</v>
      </c>
      <c r="I27" s="53"/>
      <c r="J27" s="67">
        <f>+J25+J12+J20</f>
        <v>2096</v>
      </c>
      <c r="K27" s="48"/>
      <c r="L27" s="67">
        <f>+L25+L12+L20</f>
        <v>-4000069</v>
      </c>
      <c r="M27" s="48"/>
      <c r="N27" s="67">
        <f>+N25+N12+N20</f>
        <v>1844</v>
      </c>
      <c r="O27" s="48"/>
      <c r="P27" s="67">
        <f>+P25+P12+P20</f>
        <v>384416</v>
      </c>
    </row>
    <row r="28" spans="1:16" s="118" customFormat="1" ht="22.5" customHeight="1" thickTop="1">
      <c r="A28" s="112" t="s">
        <v>0</v>
      </c>
      <c r="B28" s="126"/>
      <c r="C28" s="113"/>
      <c r="D28" s="113"/>
      <c r="E28" s="113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16" ht="22.5" customHeight="1">
      <c r="A29" s="2" t="s">
        <v>158</v>
      </c>
      <c r="B29" s="22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22.5" customHeight="1">
      <c r="A30" s="2"/>
      <c r="B30" s="5"/>
      <c r="C30" s="66"/>
      <c r="D30" s="48"/>
      <c r="E30" s="45"/>
      <c r="F30" s="48"/>
      <c r="G30" s="48"/>
      <c r="H30" s="48"/>
      <c r="I30" s="53"/>
      <c r="J30" s="48"/>
      <c r="K30" s="48"/>
      <c r="L30" s="48"/>
      <c r="M30" s="48"/>
      <c r="N30" s="48"/>
      <c r="O30" s="48"/>
      <c r="P30" s="48"/>
    </row>
    <row r="31" spans="1:16" ht="22.5" customHeight="1">
      <c r="A31" s="16"/>
      <c r="B31" s="22"/>
      <c r="C31" s="23"/>
      <c r="D31" s="147" t="s">
        <v>3</v>
      </c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</row>
    <row r="32" spans="1:16" ht="22.5" customHeight="1">
      <c r="A32" s="16"/>
      <c r="B32" s="22"/>
      <c r="C32" s="23"/>
      <c r="D32" s="106"/>
      <c r="E32" s="106"/>
      <c r="F32" s="106"/>
      <c r="G32" s="106"/>
      <c r="H32" s="34" t="s">
        <v>62</v>
      </c>
      <c r="I32" s="150" t="s">
        <v>60</v>
      </c>
      <c r="J32" s="150"/>
      <c r="K32" s="150"/>
      <c r="L32" s="150"/>
      <c r="M32" s="106"/>
      <c r="N32" s="34" t="s">
        <v>98</v>
      </c>
      <c r="O32" s="54"/>
      <c r="P32" s="106"/>
    </row>
    <row r="33" spans="1:16" ht="22.5" customHeight="1">
      <c r="A33" s="16"/>
      <c r="B33" s="38"/>
      <c r="C33" s="104"/>
      <c r="D33" s="39" t="s">
        <v>61</v>
      </c>
      <c r="E33" s="37"/>
      <c r="F33" s="36" t="s">
        <v>125</v>
      </c>
      <c r="G33" s="37"/>
      <c r="H33" s="36" t="s">
        <v>64</v>
      </c>
      <c r="I33" s="36"/>
      <c r="J33" s="55"/>
      <c r="K33" s="55"/>
      <c r="L33" s="56"/>
      <c r="M33" s="23"/>
      <c r="N33" s="57" t="s">
        <v>99</v>
      </c>
      <c r="O33" s="58"/>
    </row>
    <row r="34" spans="1:16" ht="22.5" customHeight="1">
      <c r="A34" s="16"/>
      <c r="B34" s="38"/>
      <c r="C34" s="104"/>
      <c r="D34" s="42" t="s">
        <v>122</v>
      </c>
      <c r="E34" s="40"/>
      <c r="F34" s="34" t="s">
        <v>167</v>
      </c>
      <c r="G34" s="34"/>
      <c r="H34" s="36" t="s">
        <v>68</v>
      </c>
      <c r="I34" s="34"/>
      <c r="K34" s="36"/>
      <c r="M34" s="34"/>
      <c r="N34" s="36" t="s">
        <v>100</v>
      </c>
      <c r="O34" s="34"/>
      <c r="P34" s="102" t="s">
        <v>104</v>
      </c>
    </row>
    <row r="35" spans="1:16" ht="22.5" customHeight="1">
      <c r="A35" s="16"/>
      <c r="B35" s="43" t="s">
        <v>5</v>
      </c>
      <c r="C35" s="104"/>
      <c r="D35" s="39" t="s">
        <v>66</v>
      </c>
      <c r="E35" s="37"/>
      <c r="F35" s="36" t="s">
        <v>166</v>
      </c>
      <c r="G35" s="36"/>
      <c r="H35" s="36" t="s">
        <v>67</v>
      </c>
      <c r="I35" s="36"/>
      <c r="J35" s="105" t="s">
        <v>69</v>
      </c>
      <c r="L35" s="36" t="s">
        <v>148</v>
      </c>
      <c r="M35" s="36"/>
      <c r="N35" s="36" t="s">
        <v>101</v>
      </c>
      <c r="O35" s="36"/>
      <c r="P35" s="105" t="s">
        <v>105</v>
      </c>
    </row>
    <row r="36" spans="1:16" ht="22.5" customHeight="1">
      <c r="A36" s="16"/>
      <c r="B36" s="104"/>
      <c r="C36" s="104"/>
      <c r="D36" s="148" t="s">
        <v>151</v>
      </c>
      <c r="E36" s="148"/>
      <c r="F36" s="148"/>
      <c r="G36" s="148"/>
      <c r="H36" s="148"/>
      <c r="I36" s="148"/>
      <c r="J36" s="148"/>
      <c r="K36" s="148"/>
      <c r="L36" s="148"/>
      <c r="M36" s="148"/>
      <c r="N36" s="148"/>
      <c r="O36" s="148"/>
      <c r="P36" s="148"/>
    </row>
    <row r="37" spans="1:16" ht="22.5" customHeight="1">
      <c r="A37" s="2" t="s">
        <v>260</v>
      </c>
      <c r="B37" s="5"/>
      <c r="C37" s="107"/>
      <c r="D37" s="31"/>
      <c r="E37" s="32"/>
      <c r="F37" s="31"/>
      <c r="G37" s="31"/>
      <c r="H37" s="31"/>
      <c r="I37" s="33"/>
      <c r="J37" s="31"/>
      <c r="K37" s="31"/>
      <c r="L37" s="31"/>
      <c r="M37" s="31"/>
      <c r="N37" s="31"/>
      <c r="O37" s="31"/>
      <c r="P37" s="23"/>
    </row>
    <row r="38" spans="1:16" ht="12.75" customHeight="1">
      <c r="A38" s="2"/>
      <c r="B38" s="5"/>
      <c r="C38" s="139"/>
      <c r="D38" s="31"/>
      <c r="E38" s="32"/>
      <c r="F38" s="31"/>
      <c r="G38" s="31"/>
      <c r="H38" s="31"/>
      <c r="I38" s="33"/>
      <c r="J38" s="31"/>
      <c r="K38" s="31"/>
      <c r="L38" s="31"/>
      <c r="M38" s="31"/>
      <c r="N38" s="31"/>
      <c r="O38" s="31"/>
      <c r="P38" s="23"/>
    </row>
    <row r="39" spans="1:16" ht="22.5" customHeight="1">
      <c r="A39" s="2" t="s">
        <v>228</v>
      </c>
      <c r="B39" s="2"/>
      <c r="C39" s="22"/>
      <c r="D39" s="48">
        <v>2493455</v>
      </c>
      <c r="E39" s="52"/>
      <c r="F39" s="48">
        <v>1422185</v>
      </c>
      <c r="G39" s="52"/>
      <c r="H39" s="48">
        <v>464905</v>
      </c>
      <c r="I39" s="48"/>
      <c r="J39" s="48">
        <v>2096</v>
      </c>
      <c r="K39" s="12"/>
      <c r="L39" s="48">
        <v>-4023462</v>
      </c>
      <c r="M39" s="48"/>
      <c r="N39" s="48">
        <v>1343</v>
      </c>
      <c r="O39" s="48"/>
      <c r="P39" s="61">
        <f>SUM(D39:N39)</f>
        <v>360522</v>
      </c>
    </row>
    <row r="40" spans="1:16" ht="22.5" customHeight="1">
      <c r="A40" s="4" t="s">
        <v>229</v>
      </c>
      <c r="B40" s="104">
        <v>4</v>
      </c>
      <c r="C40" s="22"/>
      <c r="D40" s="122">
        <v>0</v>
      </c>
      <c r="E40" s="52"/>
      <c r="F40" s="128">
        <v>0</v>
      </c>
      <c r="G40" s="47"/>
      <c r="H40" s="128">
        <v>0</v>
      </c>
      <c r="I40" s="31"/>
      <c r="J40" s="98">
        <v>0</v>
      </c>
      <c r="K40" s="11"/>
      <c r="L40" s="98">
        <v>-50</v>
      </c>
      <c r="M40" s="31"/>
      <c r="N40" s="98">
        <v>0</v>
      </c>
      <c r="O40" s="31"/>
      <c r="P40" s="64">
        <f t="shared" ref="P40:P41" si="1">SUM(D40:N40)</f>
        <v>-50</v>
      </c>
    </row>
    <row r="41" spans="1:16" ht="22.5" customHeight="1">
      <c r="A41" s="2" t="s">
        <v>230</v>
      </c>
      <c r="B41" s="2"/>
      <c r="C41" s="22"/>
      <c r="D41" s="137">
        <f>D40+D39</f>
        <v>2493455</v>
      </c>
      <c r="E41" s="52"/>
      <c r="F41" s="137">
        <f>F40+F39</f>
        <v>1422185</v>
      </c>
      <c r="G41" s="52"/>
      <c r="H41" s="137">
        <f>H40+H39</f>
        <v>464905</v>
      </c>
      <c r="I41" s="48"/>
      <c r="J41" s="137">
        <f>J40+J39</f>
        <v>2096</v>
      </c>
      <c r="K41" s="12"/>
      <c r="L41" s="137">
        <f>L40+L39</f>
        <v>-4023512</v>
      </c>
      <c r="M41" s="48"/>
      <c r="N41" s="137">
        <f>N40+N39</f>
        <v>1343</v>
      </c>
      <c r="O41" s="48"/>
      <c r="P41" s="138">
        <f t="shared" si="1"/>
        <v>360472</v>
      </c>
    </row>
    <row r="42" spans="1:16" ht="12.75" customHeight="1">
      <c r="A42" s="2"/>
      <c r="B42" s="5"/>
      <c r="C42" s="139"/>
      <c r="D42" s="31"/>
      <c r="E42" s="32"/>
      <c r="F42" s="31"/>
      <c r="G42" s="31"/>
      <c r="H42" s="31"/>
      <c r="I42" s="33"/>
      <c r="J42" s="31"/>
      <c r="K42" s="31"/>
      <c r="L42" s="31"/>
      <c r="M42" s="31"/>
      <c r="N42" s="31"/>
      <c r="O42" s="31"/>
      <c r="P42" s="23"/>
    </row>
    <row r="43" spans="1:16" ht="22.5" customHeight="1">
      <c r="A43" s="2" t="s">
        <v>257</v>
      </c>
      <c r="B43" s="104"/>
      <c r="C43" s="22"/>
      <c r="D43" s="46"/>
      <c r="E43" s="47"/>
      <c r="F43" s="46"/>
      <c r="G43" s="46"/>
      <c r="H43" s="46"/>
      <c r="I43" s="32"/>
      <c r="J43" s="47"/>
      <c r="K43" s="32"/>
      <c r="L43" s="32"/>
      <c r="M43" s="32"/>
      <c r="N43" s="32"/>
      <c r="O43" s="32"/>
      <c r="P43" s="59"/>
    </row>
    <row r="44" spans="1:16" ht="22.5" customHeight="1">
      <c r="A44" s="4" t="s">
        <v>256</v>
      </c>
      <c r="B44" s="104"/>
      <c r="C44" s="22"/>
      <c r="D44" s="46">
        <v>0</v>
      </c>
      <c r="E44" s="47"/>
      <c r="F44" s="46">
        <v>0</v>
      </c>
      <c r="G44" s="47"/>
      <c r="H44" s="46">
        <v>0</v>
      </c>
      <c r="I44" s="32"/>
      <c r="J44" s="49">
        <v>0</v>
      </c>
      <c r="K44" s="50"/>
      <c r="L44" s="50">
        <v>1104</v>
      </c>
      <c r="M44" s="32"/>
      <c r="N44" s="32">
        <v>0</v>
      </c>
      <c r="O44" s="32"/>
      <c r="P44" s="127">
        <f>SUM(D44:N44)</f>
        <v>1104</v>
      </c>
    </row>
    <row r="45" spans="1:16" ht="22.5" customHeight="1">
      <c r="A45" s="4" t="s">
        <v>261</v>
      </c>
      <c r="B45" s="104">
        <v>11</v>
      </c>
      <c r="C45" s="22"/>
      <c r="D45" s="46">
        <v>0</v>
      </c>
      <c r="E45" s="47"/>
      <c r="F45" s="46">
        <v>0</v>
      </c>
      <c r="G45" s="47"/>
      <c r="H45" s="46">
        <v>0</v>
      </c>
      <c r="I45" s="32"/>
      <c r="J45" s="49">
        <v>0</v>
      </c>
      <c r="K45" s="50"/>
      <c r="L45" s="50">
        <v>0</v>
      </c>
      <c r="M45" s="32"/>
      <c r="N45" s="32">
        <v>-775</v>
      </c>
      <c r="O45" s="32"/>
      <c r="P45" s="127">
        <f>SUM(D45:N45)</f>
        <v>-775</v>
      </c>
    </row>
    <row r="46" spans="1:16" ht="22.5" customHeight="1">
      <c r="A46" s="2" t="s">
        <v>157</v>
      </c>
      <c r="B46" s="104"/>
      <c r="C46" s="22"/>
      <c r="D46" s="51">
        <f>SUM(D44:D45)</f>
        <v>0</v>
      </c>
      <c r="E46" s="47"/>
      <c r="F46" s="51">
        <f>SUM(F44:F45)</f>
        <v>0</v>
      </c>
      <c r="G46" s="46"/>
      <c r="H46" s="51">
        <f>SUM(H44:H45)</f>
        <v>0</v>
      </c>
      <c r="I46" s="32"/>
      <c r="J46" s="60">
        <f>SUM(J44:J45)</f>
        <v>0</v>
      </c>
      <c r="K46" s="32"/>
      <c r="L46" s="60">
        <f>SUM(L44:L45)</f>
        <v>1104</v>
      </c>
      <c r="M46" s="32"/>
      <c r="N46" s="60">
        <f>SUM(N44:N45)</f>
        <v>-775</v>
      </c>
      <c r="O46" s="32"/>
      <c r="P46" s="51">
        <f>SUM(P44:P45)</f>
        <v>329</v>
      </c>
    </row>
    <row r="47" spans="1:16" ht="12.75" customHeight="1">
      <c r="A47" s="2"/>
      <c r="B47" s="5"/>
      <c r="C47" s="139"/>
      <c r="D47" s="31"/>
      <c r="E47" s="32"/>
      <c r="F47" s="31"/>
      <c r="G47" s="31"/>
      <c r="H47" s="31"/>
      <c r="I47" s="33"/>
      <c r="J47" s="31"/>
      <c r="K47" s="31"/>
      <c r="L47" s="31"/>
      <c r="M47" s="31"/>
      <c r="N47" s="31"/>
      <c r="O47" s="31"/>
      <c r="P47" s="23"/>
    </row>
    <row r="48" spans="1:16" ht="22.5" customHeight="1" thickBot="1">
      <c r="A48" s="2" t="s">
        <v>248</v>
      </c>
      <c r="B48" s="5"/>
      <c r="C48" s="66"/>
      <c r="D48" s="67">
        <f>+D46+D41</f>
        <v>2493455</v>
      </c>
      <c r="E48" s="45"/>
      <c r="F48" s="67">
        <f>+F46+F41</f>
        <v>1422185</v>
      </c>
      <c r="G48" s="48"/>
      <c r="H48" s="67">
        <f>+H46+H41</f>
        <v>464905</v>
      </c>
      <c r="I48" s="53"/>
      <c r="J48" s="67">
        <f>+J46+J41</f>
        <v>2096</v>
      </c>
      <c r="K48" s="48"/>
      <c r="L48" s="67">
        <f>+L46+L41</f>
        <v>-4022408</v>
      </c>
      <c r="M48" s="48"/>
      <c r="N48" s="67">
        <f>+N46+N41</f>
        <v>568</v>
      </c>
      <c r="O48" s="48"/>
      <c r="P48" s="67">
        <f>+P46+P41</f>
        <v>360801</v>
      </c>
    </row>
    <row r="49" spans="16:16" ht="22.5" customHeight="1" thickTop="1"/>
    <row r="51" spans="16:16" ht="22.5" customHeight="1">
      <c r="P51" s="125"/>
    </row>
  </sheetData>
  <sheetProtection password="F7ED" sheet="1" objects="1" scenarios="1"/>
  <mergeCells count="6">
    <mergeCell ref="D31:P31"/>
    <mergeCell ref="I32:L32"/>
    <mergeCell ref="D36:P36"/>
    <mergeCell ref="D4:P4"/>
    <mergeCell ref="I5:L5"/>
    <mergeCell ref="D9:P9"/>
  </mergeCells>
  <pageMargins left="0.55118110236220474" right="0.21" top="0.74803149606299213" bottom="0.74803149606299213" header="0.31496062992125984" footer="0.31496062992125984"/>
  <pageSetup paperSize="9" scale="80" firstPageNumber="12" fitToHeight="2" orientation="landscape" useFirstPageNumber="1" r:id="rId1"/>
  <headerFooter>
    <oddFooter>&amp;L&amp;"Times New Roman,Regular"The accompanying notes are an integral part of these financial statements.&amp;R&amp;"Times New Roman,Regular"&amp;P</oddFooter>
  </headerFooter>
  <rowBreaks count="1" manualBreakCount="1">
    <brk id="2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0.249977111117893"/>
  </sheetPr>
  <dimension ref="A1:L110"/>
  <sheetViews>
    <sheetView tabSelected="1" view="pageBreakPreview" zoomScaleSheetLayoutView="100" workbookViewId="0">
      <selection activeCell="D107" sqref="D107"/>
    </sheetView>
  </sheetViews>
  <sheetFormatPr defaultColWidth="9.125" defaultRowHeight="20.25" customHeight="1"/>
  <cols>
    <col min="1" max="1" width="44.5" style="100" customWidth="1"/>
    <col min="2" max="2" width="6.375" style="100" customWidth="1"/>
    <col min="3" max="3" width="1.625" style="100" customWidth="1"/>
    <col min="4" max="4" width="11.375" style="100" customWidth="1"/>
    <col min="5" max="5" width="1.625" style="100" customWidth="1"/>
    <col min="6" max="6" width="11.125" style="100" customWidth="1"/>
    <col min="7" max="7" width="1.625" style="100" customWidth="1"/>
    <col min="8" max="8" width="11.5" style="100" customWidth="1"/>
    <col min="9" max="9" width="1.625" style="100" customWidth="1"/>
    <col min="10" max="10" width="11.25" style="100" customWidth="1"/>
    <col min="11" max="16384" width="9.125" style="100"/>
  </cols>
  <sheetData>
    <row r="1" spans="1:12" s="130" customFormat="1" ht="20.25" customHeight="1">
      <c r="A1" s="112" t="s">
        <v>0</v>
      </c>
      <c r="B1" s="113"/>
      <c r="C1" s="113"/>
      <c r="D1" s="129"/>
      <c r="E1" s="113"/>
      <c r="F1" s="113"/>
      <c r="G1" s="113"/>
      <c r="H1" s="113"/>
      <c r="I1" s="113"/>
      <c r="J1" s="129"/>
    </row>
    <row r="2" spans="1:12" ht="20.25" customHeight="1">
      <c r="A2" s="2" t="s">
        <v>161</v>
      </c>
      <c r="B2" s="1"/>
      <c r="C2" s="1"/>
      <c r="D2" s="80"/>
      <c r="E2" s="1"/>
      <c r="F2" s="1"/>
      <c r="G2" s="1"/>
      <c r="H2" s="1"/>
      <c r="I2" s="1"/>
      <c r="J2" s="80"/>
    </row>
    <row r="3" spans="1:12" ht="20.25" customHeight="1">
      <c r="A3" s="2"/>
      <c r="B3" s="1"/>
      <c r="C3" s="1"/>
      <c r="D3" s="1"/>
      <c r="E3" s="1"/>
      <c r="F3" s="1"/>
      <c r="G3" s="1"/>
      <c r="H3" s="1"/>
      <c r="I3" s="1"/>
      <c r="J3" s="1"/>
    </row>
    <row r="4" spans="1:12" ht="20.25" customHeight="1">
      <c r="A4" s="1"/>
      <c r="B4" s="102"/>
      <c r="C4" s="102"/>
      <c r="D4" s="146" t="s">
        <v>43</v>
      </c>
      <c r="E4" s="146"/>
      <c r="F4" s="146"/>
      <c r="G4" s="1"/>
      <c r="H4" s="146" t="s">
        <v>44</v>
      </c>
      <c r="I4" s="146"/>
      <c r="J4" s="146"/>
    </row>
    <row r="5" spans="1:12" ht="20.25" customHeight="1">
      <c r="A5" s="1"/>
      <c r="B5" s="102"/>
      <c r="C5" s="102"/>
      <c r="D5" s="147" t="s">
        <v>46</v>
      </c>
      <c r="E5" s="147"/>
      <c r="F5" s="147"/>
      <c r="G5" s="1"/>
      <c r="H5" s="147" t="s">
        <v>46</v>
      </c>
      <c r="I5" s="147"/>
      <c r="J5" s="147"/>
    </row>
    <row r="6" spans="1:12" ht="20.25" customHeight="1">
      <c r="A6" s="1"/>
      <c r="B6" s="102"/>
      <c r="C6" s="102"/>
      <c r="D6" s="151" t="s">
        <v>246</v>
      </c>
      <c r="E6" s="151"/>
      <c r="F6" s="151"/>
      <c r="G6" s="105"/>
      <c r="H6" s="151" t="s">
        <v>246</v>
      </c>
      <c r="I6" s="151"/>
      <c r="J6" s="151"/>
    </row>
    <row r="7" spans="1:12" ht="20.25" customHeight="1">
      <c r="A7" s="1"/>
      <c r="B7" s="102"/>
      <c r="C7" s="102"/>
      <c r="D7" s="145" t="s">
        <v>245</v>
      </c>
      <c r="E7" s="145"/>
      <c r="F7" s="145"/>
      <c r="G7" s="105"/>
      <c r="H7" s="145" t="s">
        <v>245</v>
      </c>
      <c r="I7" s="145"/>
      <c r="J7" s="145"/>
    </row>
    <row r="8" spans="1:12" ht="20.25" customHeight="1">
      <c r="A8" s="1"/>
      <c r="B8" s="104" t="s">
        <v>5</v>
      </c>
      <c r="C8" s="104"/>
      <c r="D8" s="105">
        <v>2020</v>
      </c>
      <c r="E8" s="105"/>
      <c r="F8" s="105">
        <v>2019</v>
      </c>
      <c r="G8" s="105"/>
      <c r="H8" s="105">
        <v>2020</v>
      </c>
      <c r="I8" s="105"/>
      <c r="J8" s="105">
        <v>2019</v>
      </c>
    </row>
    <row r="9" spans="1:12" ht="20.25" customHeight="1">
      <c r="A9" s="1"/>
      <c r="B9" s="104"/>
      <c r="C9" s="104"/>
      <c r="D9" s="105"/>
      <c r="E9" s="105"/>
      <c r="F9" s="143" t="s">
        <v>151</v>
      </c>
      <c r="G9" s="143"/>
      <c r="H9" s="143"/>
      <c r="I9" s="105"/>
      <c r="J9" s="105"/>
    </row>
    <row r="10" spans="1:12" ht="20.25" customHeight="1">
      <c r="A10" s="18" t="s">
        <v>72</v>
      </c>
      <c r="B10" s="102"/>
      <c r="C10" s="102"/>
      <c r="D10" s="81"/>
      <c r="E10" s="82"/>
      <c r="F10" s="35"/>
      <c r="G10" s="82"/>
      <c r="H10" s="82"/>
      <c r="I10" s="82"/>
      <c r="J10" s="82"/>
    </row>
    <row r="11" spans="1:12" ht="20.25" customHeight="1">
      <c r="A11" s="1" t="s">
        <v>214</v>
      </c>
      <c r="B11" s="102"/>
      <c r="C11" s="102"/>
      <c r="D11" s="71">
        <v>24510</v>
      </c>
      <c r="E11" s="3"/>
      <c r="F11" s="71">
        <v>-55785</v>
      </c>
      <c r="G11" s="3"/>
      <c r="H11" s="71">
        <v>1104</v>
      </c>
      <c r="I11" s="3"/>
      <c r="J11" s="71">
        <v>-131790</v>
      </c>
      <c r="L11" s="100" t="s">
        <v>94</v>
      </c>
    </row>
    <row r="12" spans="1:12" ht="20.25" customHeight="1">
      <c r="A12" s="1"/>
      <c r="B12" s="102"/>
      <c r="C12" s="102"/>
      <c r="D12" s="71"/>
      <c r="E12" s="3"/>
      <c r="F12" s="71"/>
      <c r="G12" s="3"/>
      <c r="H12" s="71"/>
      <c r="I12" s="3"/>
      <c r="J12" s="71"/>
    </row>
    <row r="13" spans="1:12" ht="20.25" customHeight="1">
      <c r="A13" s="22" t="s">
        <v>258</v>
      </c>
      <c r="B13" s="102"/>
      <c r="C13" s="102"/>
      <c r="D13" s="71"/>
      <c r="E13" s="3"/>
      <c r="G13" s="3"/>
      <c r="H13" s="71"/>
      <c r="I13" s="3"/>
      <c r="L13" s="100" t="s">
        <v>95</v>
      </c>
    </row>
    <row r="14" spans="1:12" ht="20.25" customHeight="1">
      <c r="A14" s="1" t="s">
        <v>73</v>
      </c>
      <c r="B14" s="102"/>
      <c r="C14" s="102"/>
      <c r="D14" s="71">
        <v>-760</v>
      </c>
      <c r="E14" s="3"/>
      <c r="F14" s="71">
        <v>-1409</v>
      </c>
      <c r="G14" s="3"/>
      <c r="H14" s="71">
        <v>-14240</v>
      </c>
      <c r="I14" s="3"/>
      <c r="J14" s="71">
        <v>-14191</v>
      </c>
    </row>
    <row r="15" spans="1:12" ht="20.25" customHeight="1">
      <c r="A15" s="4" t="s">
        <v>74</v>
      </c>
      <c r="B15" s="102"/>
      <c r="C15" s="102"/>
      <c r="D15" s="71">
        <v>9404</v>
      </c>
      <c r="E15" s="3"/>
      <c r="F15" s="71">
        <v>15162</v>
      </c>
      <c r="G15" s="3"/>
      <c r="H15" s="71">
        <v>624</v>
      </c>
      <c r="I15" s="3"/>
      <c r="J15" s="71">
        <v>919</v>
      </c>
    </row>
    <row r="16" spans="1:12" ht="20.25" customHeight="1">
      <c r="A16" s="4" t="s">
        <v>75</v>
      </c>
      <c r="B16" s="102"/>
      <c r="C16" s="102"/>
      <c r="D16" s="71">
        <v>86988</v>
      </c>
      <c r="E16" s="3"/>
      <c r="F16" s="71">
        <v>84854</v>
      </c>
      <c r="G16" s="3"/>
      <c r="H16" s="71">
        <v>4987</v>
      </c>
      <c r="I16" s="3"/>
      <c r="J16" s="71">
        <v>5254</v>
      </c>
    </row>
    <row r="17" spans="1:10" ht="20.25" customHeight="1">
      <c r="A17" s="4" t="s">
        <v>93</v>
      </c>
      <c r="B17" s="102"/>
      <c r="C17" s="102"/>
      <c r="D17" s="71">
        <v>565</v>
      </c>
      <c r="E17" s="3"/>
      <c r="F17" s="71">
        <v>243</v>
      </c>
      <c r="G17" s="3"/>
      <c r="H17" s="71">
        <v>42232</v>
      </c>
      <c r="I17" s="3"/>
      <c r="J17" s="71">
        <v>115645</v>
      </c>
    </row>
    <row r="18" spans="1:10" ht="20.25" customHeight="1">
      <c r="A18" s="1" t="s">
        <v>76</v>
      </c>
      <c r="B18" s="102"/>
      <c r="C18" s="102"/>
      <c r="D18" s="71">
        <v>-5583</v>
      </c>
      <c r="E18" s="3"/>
      <c r="F18" s="71">
        <v>-5000</v>
      </c>
      <c r="G18" s="3"/>
      <c r="H18" s="71">
        <v>-51121</v>
      </c>
      <c r="I18" s="3"/>
      <c r="J18" s="71">
        <v>-20348</v>
      </c>
    </row>
    <row r="19" spans="1:10" ht="20.25" customHeight="1">
      <c r="A19" s="4" t="s">
        <v>160</v>
      </c>
      <c r="B19" s="102"/>
      <c r="C19" s="102"/>
      <c r="D19" s="71">
        <v>1307</v>
      </c>
      <c r="E19" s="3"/>
      <c r="F19" s="71">
        <v>0</v>
      </c>
      <c r="G19" s="3"/>
      <c r="H19" s="3">
        <v>1307</v>
      </c>
      <c r="I19" s="3"/>
      <c r="J19" s="3">
        <v>0</v>
      </c>
    </row>
    <row r="20" spans="1:10" ht="20.25" customHeight="1">
      <c r="A20" s="4" t="s">
        <v>250</v>
      </c>
      <c r="B20" s="131"/>
      <c r="C20" s="131"/>
      <c r="D20" s="71">
        <v>0</v>
      </c>
      <c r="E20" s="3"/>
      <c r="F20" s="71">
        <v>396</v>
      </c>
      <c r="G20" s="3"/>
      <c r="H20" s="3">
        <v>0</v>
      </c>
      <c r="I20" s="3"/>
      <c r="J20" s="3">
        <v>0</v>
      </c>
    </row>
    <row r="21" spans="1:10" ht="20.25" customHeight="1">
      <c r="A21" s="4" t="s">
        <v>253</v>
      </c>
      <c r="B21" s="136"/>
      <c r="C21" s="136"/>
      <c r="D21" s="71">
        <v>142</v>
      </c>
      <c r="E21" s="3"/>
      <c r="F21" s="71">
        <v>0</v>
      </c>
      <c r="G21" s="3"/>
      <c r="H21" s="3">
        <v>0</v>
      </c>
      <c r="I21" s="3"/>
      <c r="J21" s="3">
        <v>0</v>
      </c>
    </row>
    <row r="22" spans="1:10" ht="20.25" customHeight="1">
      <c r="A22" s="4" t="s">
        <v>165</v>
      </c>
      <c r="B22" s="136"/>
      <c r="C22" s="136"/>
      <c r="D22" s="71">
        <v>0</v>
      </c>
      <c r="E22" s="3"/>
      <c r="F22" s="71">
        <v>0</v>
      </c>
      <c r="G22" s="3"/>
      <c r="H22" s="71">
        <v>0</v>
      </c>
      <c r="I22" s="3"/>
      <c r="J22" s="71">
        <v>15860</v>
      </c>
    </row>
    <row r="23" spans="1:10" ht="20.25" customHeight="1">
      <c r="A23" s="4" t="s">
        <v>239</v>
      </c>
      <c r="B23" s="136"/>
      <c r="C23" s="136"/>
      <c r="D23" s="71"/>
      <c r="E23" s="3"/>
      <c r="F23" s="71"/>
      <c r="G23" s="3"/>
      <c r="H23" s="71"/>
      <c r="I23" s="3"/>
    </row>
    <row r="24" spans="1:10" ht="20.25" customHeight="1">
      <c r="A24" s="4" t="s">
        <v>240</v>
      </c>
      <c r="B24" s="136"/>
      <c r="C24" s="136"/>
      <c r="D24" s="71">
        <v>0</v>
      </c>
      <c r="E24" s="3"/>
      <c r="F24" s="71">
        <v>0</v>
      </c>
      <c r="G24" s="3"/>
      <c r="H24" s="71">
        <v>0</v>
      </c>
      <c r="I24" s="3"/>
      <c r="J24" s="71">
        <v>-16000</v>
      </c>
    </row>
    <row r="25" spans="1:10" ht="20.25" customHeight="1">
      <c r="A25" s="4" t="s">
        <v>254</v>
      </c>
      <c r="B25" s="136"/>
      <c r="C25" s="136"/>
      <c r="D25" s="71">
        <v>535</v>
      </c>
      <c r="E25" s="3"/>
      <c r="F25" s="71">
        <v>0</v>
      </c>
      <c r="G25" s="3"/>
      <c r="H25" s="71">
        <v>0</v>
      </c>
      <c r="I25" s="3"/>
      <c r="J25" s="71">
        <v>0</v>
      </c>
    </row>
    <row r="26" spans="1:10" ht="20.25" customHeight="1">
      <c r="A26" s="4" t="s">
        <v>129</v>
      </c>
      <c r="B26" s="102"/>
      <c r="C26" s="102"/>
      <c r="D26" s="71">
        <v>-559</v>
      </c>
      <c r="E26" s="3"/>
      <c r="F26" s="71">
        <v>-2175</v>
      </c>
      <c r="G26" s="3"/>
      <c r="H26" s="71">
        <v>-329</v>
      </c>
      <c r="I26" s="3"/>
      <c r="J26" s="71">
        <v>-1018</v>
      </c>
    </row>
    <row r="27" spans="1:10" ht="20.25" customHeight="1">
      <c r="A27" s="4" t="s">
        <v>128</v>
      </c>
      <c r="B27" s="102"/>
      <c r="C27" s="102"/>
      <c r="D27" s="71"/>
    </row>
    <row r="28" spans="1:10" ht="20.25" customHeight="1">
      <c r="A28" s="4" t="s">
        <v>107</v>
      </c>
      <c r="B28" s="102"/>
      <c r="C28" s="102"/>
      <c r="D28" s="71">
        <v>-16722</v>
      </c>
      <c r="E28" s="3"/>
      <c r="F28" s="71">
        <v>-15289</v>
      </c>
      <c r="G28" s="3"/>
      <c r="H28" s="71">
        <v>-648</v>
      </c>
      <c r="I28" s="3"/>
      <c r="J28" s="71">
        <v>0</v>
      </c>
    </row>
    <row r="29" spans="1:10" ht="20.25" customHeight="1">
      <c r="A29" s="4" t="s">
        <v>271</v>
      </c>
      <c r="B29" s="102"/>
      <c r="C29" s="102"/>
    </row>
    <row r="30" spans="1:10" ht="20.25" customHeight="1">
      <c r="A30" s="4" t="s">
        <v>272</v>
      </c>
      <c r="B30" s="142"/>
      <c r="C30" s="142"/>
      <c r="D30" s="71">
        <v>-4297</v>
      </c>
      <c r="E30" s="3"/>
      <c r="F30" s="71">
        <v>-3989</v>
      </c>
      <c r="G30" s="3"/>
      <c r="H30" s="71">
        <v>-1866</v>
      </c>
      <c r="I30" s="3"/>
      <c r="J30" s="71">
        <v>-1563</v>
      </c>
    </row>
    <row r="31" spans="1:10" ht="20.25" customHeight="1">
      <c r="A31" s="4" t="s">
        <v>241</v>
      </c>
      <c r="B31" s="102"/>
      <c r="C31" s="102"/>
      <c r="D31" s="71">
        <v>0</v>
      </c>
      <c r="E31" s="3"/>
      <c r="F31" s="71">
        <v>3811</v>
      </c>
      <c r="G31" s="3"/>
      <c r="H31" s="71">
        <v>0</v>
      </c>
      <c r="I31" s="3"/>
      <c r="J31" s="71">
        <v>5000</v>
      </c>
    </row>
    <row r="32" spans="1:10" ht="20.25" customHeight="1">
      <c r="A32" s="4" t="s">
        <v>171</v>
      </c>
      <c r="B32" s="102"/>
      <c r="C32" s="102"/>
      <c r="D32" s="71">
        <v>14</v>
      </c>
      <c r="E32" s="3"/>
      <c r="F32" s="71">
        <v>1189</v>
      </c>
      <c r="G32" s="3"/>
      <c r="H32" s="71">
        <v>14</v>
      </c>
      <c r="I32" s="3"/>
      <c r="J32" s="71">
        <v>0</v>
      </c>
    </row>
    <row r="33" spans="1:10" ht="20.25" customHeight="1">
      <c r="A33" s="4" t="s">
        <v>266</v>
      </c>
      <c r="B33" s="136"/>
      <c r="C33" s="136"/>
    </row>
    <row r="34" spans="1:10" ht="20.25" customHeight="1">
      <c r="A34" s="4" t="s">
        <v>265</v>
      </c>
      <c r="B34" s="136"/>
      <c r="C34" s="136"/>
      <c r="D34" s="71">
        <v>239</v>
      </c>
      <c r="E34" s="3"/>
      <c r="F34" s="71">
        <v>0</v>
      </c>
      <c r="G34" s="3"/>
      <c r="H34" s="71">
        <v>239</v>
      </c>
      <c r="I34" s="3"/>
      <c r="J34" s="71">
        <v>0</v>
      </c>
    </row>
    <row r="35" spans="1:10" ht="20.25" customHeight="1">
      <c r="A35" s="4" t="s">
        <v>267</v>
      </c>
      <c r="B35" s="102"/>
      <c r="C35" s="102"/>
      <c r="D35" s="71">
        <v>0</v>
      </c>
      <c r="E35" s="3"/>
      <c r="F35" s="71">
        <v>-979</v>
      </c>
      <c r="G35" s="3"/>
      <c r="H35" s="71">
        <v>0</v>
      </c>
      <c r="I35" s="3"/>
      <c r="J35" s="71">
        <v>-979</v>
      </c>
    </row>
    <row r="36" spans="1:10" ht="20.25" customHeight="1">
      <c r="A36" s="4" t="s">
        <v>181</v>
      </c>
      <c r="B36" s="102"/>
      <c r="C36" s="102"/>
      <c r="D36" s="71">
        <v>77</v>
      </c>
      <c r="E36" s="3"/>
      <c r="F36" s="71">
        <v>-210</v>
      </c>
      <c r="G36" s="3"/>
      <c r="H36" s="71">
        <v>196</v>
      </c>
      <c r="I36" s="3"/>
      <c r="J36" s="71">
        <v>-210</v>
      </c>
    </row>
    <row r="37" spans="1:10" ht="20.25" customHeight="1">
      <c r="A37" s="4" t="s">
        <v>130</v>
      </c>
      <c r="B37" s="102"/>
      <c r="C37" s="102"/>
      <c r="D37" s="71">
        <v>15004</v>
      </c>
      <c r="E37" s="3"/>
      <c r="F37" s="71">
        <v>9101</v>
      </c>
      <c r="G37" s="3"/>
      <c r="H37" s="71">
        <v>15004</v>
      </c>
      <c r="I37" s="3"/>
      <c r="J37" s="71">
        <v>9101</v>
      </c>
    </row>
    <row r="38" spans="1:10" ht="20.25" customHeight="1">
      <c r="A38" s="4" t="s">
        <v>172</v>
      </c>
      <c r="B38" s="102"/>
      <c r="C38" s="102"/>
      <c r="D38" s="71">
        <v>0</v>
      </c>
      <c r="E38" s="3"/>
      <c r="F38" s="71">
        <v>81</v>
      </c>
      <c r="G38" s="3"/>
      <c r="H38" s="71">
        <v>0</v>
      </c>
      <c r="I38" s="3"/>
      <c r="J38" s="71">
        <v>81</v>
      </c>
    </row>
    <row r="39" spans="1:10" ht="20.25" customHeight="1">
      <c r="A39" s="4" t="s">
        <v>131</v>
      </c>
      <c r="B39" s="102"/>
      <c r="C39" s="102"/>
      <c r="D39" s="71">
        <v>691</v>
      </c>
      <c r="E39" s="3"/>
      <c r="F39" s="71">
        <v>1242</v>
      </c>
      <c r="G39" s="3"/>
      <c r="H39" s="3">
        <v>434</v>
      </c>
      <c r="I39" s="3"/>
      <c r="J39" s="3">
        <v>1079</v>
      </c>
    </row>
    <row r="40" spans="1:10" ht="20.25" customHeight="1">
      <c r="A40" s="4" t="s">
        <v>179</v>
      </c>
      <c r="B40" s="102"/>
      <c r="C40" s="102"/>
      <c r="D40" s="71">
        <v>-34</v>
      </c>
      <c r="E40" s="3"/>
      <c r="F40" s="71">
        <v>-35</v>
      </c>
      <c r="G40" s="3"/>
      <c r="H40" s="3">
        <v>-34</v>
      </c>
      <c r="I40" s="3"/>
      <c r="J40" s="3">
        <v>-35</v>
      </c>
    </row>
    <row r="41" spans="1:10" ht="20.25" customHeight="1">
      <c r="A41" s="22"/>
      <c r="B41" s="102"/>
      <c r="C41" s="102"/>
      <c r="D41" s="83">
        <f>SUM(D11:D40)</f>
        <v>111521</v>
      </c>
      <c r="E41" s="84"/>
      <c r="F41" s="83">
        <f>SUM(F11:F40)</f>
        <v>31208</v>
      </c>
      <c r="G41" s="84"/>
      <c r="H41" s="83">
        <f>SUM(H11:H40)</f>
        <v>-2097</v>
      </c>
      <c r="I41" s="84"/>
      <c r="J41" s="83">
        <f>SUM(J11:J40)</f>
        <v>-33195</v>
      </c>
    </row>
    <row r="42" spans="1:10" s="130" customFormat="1" ht="20.25" customHeight="1">
      <c r="A42" s="112" t="s">
        <v>0</v>
      </c>
      <c r="B42" s="113"/>
      <c r="C42" s="113"/>
      <c r="D42" s="129"/>
      <c r="E42" s="113"/>
      <c r="F42" s="113"/>
      <c r="G42" s="113"/>
      <c r="H42" s="113"/>
      <c r="I42" s="113"/>
      <c r="J42" s="129"/>
    </row>
    <row r="43" spans="1:10" ht="20.25" customHeight="1">
      <c r="A43" s="2" t="s">
        <v>161</v>
      </c>
      <c r="B43" s="1"/>
      <c r="C43" s="1"/>
      <c r="D43" s="80"/>
      <c r="E43" s="1"/>
      <c r="F43" s="1"/>
      <c r="G43" s="1"/>
      <c r="H43" s="1"/>
      <c r="I43" s="1"/>
      <c r="J43" s="80"/>
    </row>
    <row r="44" spans="1:10" ht="20.25" customHeight="1">
      <c r="A44" s="2"/>
      <c r="B44" s="1"/>
      <c r="C44" s="1"/>
      <c r="D44" s="1"/>
      <c r="E44" s="1"/>
      <c r="F44" s="1"/>
      <c r="G44" s="1"/>
      <c r="H44" s="1"/>
      <c r="I44" s="1"/>
      <c r="J44" s="1"/>
    </row>
    <row r="45" spans="1:10" ht="20.25" customHeight="1">
      <c r="A45" s="1"/>
      <c r="B45" s="102"/>
      <c r="C45" s="102"/>
      <c r="D45" s="146" t="s">
        <v>43</v>
      </c>
      <c r="E45" s="146"/>
      <c r="F45" s="146"/>
      <c r="G45" s="1"/>
      <c r="H45" s="146" t="s">
        <v>44</v>
      </c>
      <c r="I45" s="146"/>
      <c r="J45" s="146"/>
    </row>
    <row r="46" spans="1:10" ht="20.25" customHeight="1">
      <c r="A46" s="1"/>
      <c r="B46" s="102"/>
      <c r="C46" s="102"/>
      <c r="D46" s="147" t="s">
        <v>46</v>
      </c>
      <c r="E46" s="147"/>
      <c r="F46" s="147"/>
      <c r="G46" s="1"/>
      <c r="H46" s="147" t="s">
        <v>46</v>
      </c>
      <c r="I46" s="147"/>
      <c r="J46" s="147"/>
    </row>
    <row r="47" spans="1:10" ht="20.25" customHeight="1">
      <c r="A47" s="1"/>
      <c r="B47" s="102"/>
      <c r="C47" s="102"/>
      <c r="D47" s="151" t="s">
        <v>246</v>
      </c>
      <c r="E47" s="151"/>
      <c r="F47" s="151"/>
      <c r="G47" s="111"/>
      <c r="H47" s="151" t="s">
        <v>246</v>
      </c>
      <c r="I47" s="151"/>
      <c r="J47" s="151"/>
    </row>
    <row r="48" spans="1:10" ht="20.25" customHeight="1">
      <c r="A48" s="1"/>
      <c r="B48" s="102"/>
      <c r="C48" s="102"/>
      <c r="D48" s="145" t="s">
        <v>245</v>
      </c>
      <c r="E48" s="145"/>
      <c r="F48" s="145"/>
      <c r="G48" s="111"/>
      <c r="H48" s="145" t="s">
        <v>245</v>
      </c>
      <c r="I48" s="145"/>
      <c r="J48" s="145"/>
    </row>
    <row r="49" spans="1:10" ht="20.25" customHeight="1">
      <c r="A49" s="1"/>
      <c r="B49" s="104" t="s">
        <v>5</v>
      </c>
      <c r="C49" s="104"/>
      <c r="D49" s="105">
        <v>2020</v>
      </c>
      <c r="E49" s="105"/>
      <c r="F49" s="105">
        <v>2019</v>
      </c>
      <c r="G49" s="105"/>
      <c r="H49" s="105">
        <v>2020</v>
      </c>
      <c r="I49" s="105"/>
      <c r="J49" s="105">
        <v>2019</v>
      </c>
    </row>
    <row r="50" spans="1:10" ht="20.25" customHeight="1">
      <c r="B50" s="104"/>
      <c r="C50" s="104"/>
      <c r="D50" s="105"/>
      <c r="E50" s="105"/>
      <c r="F50" s="143" t="s">
        <v>151</v>
      </c>
      <c r="G50" s="143"/>
      <c r="H50" s="143"/>
      <c r="I50" s="105"/>
      <c r="J50" s="105"/>
    </row>
    <row r="51" spans="1:10" ht="20.25" customHeight="1">
      <c r="A51" s="22" t="s">
        <v>77</v>
      </c>
      <c r="B51" s="102"/>
      <c r="C51" s="102"/>
      <c r="D51" s="86"/>
      <c r="E51" s="84"/>
      <c r="F51" s="86"/>
      <c r="G51" s="84"/>
      <c r="H51" s="84"/>
      <c r="I51" s="84"/>
      <c r="J51" s="84"/>
    </row>
    <row r="52" spans="1:10" ht="20.25" customHeight="1">
      <c r="A52" s="1" t="s">
        <v>8</v>
      </c>
      <c r="B52" s="102"/>
      <c r="C52" s="102"/>
      <c r="D52" s="33">
        <v>11801</v>
      </c>
      <c r="E52" s="33"/>
      <c r="F52" s="33">
        <v>14594</v>
      </c>
      <c r="G52" s="3"/>
      <c r="H52" s="3">
        <v>672</v>
      </c>
      <c r="I52" s="3"/>
      <c r="J52" s="3">
        <v>9551</v>
      </c>
    </row>
    <row r="53" spans="1:10" ht="20.25" customHeight="1">
      <c r="A53" s="1" t="s">
        <v>106</v>
      </c>
      <c r="B53" s="102"/>
      <c r="C53" s="102"/>
      <c r="D53" s="33">
        <v>-7935</v>
      </c>
      <c r="E53" s="33"/>
      <c r="F53" s="33">
        <v>12845</v>
      </c>
      <c r="G53" s="3"/>
      <c r="H53" s="3">
        <v>-3259</v>
      </c>
      <c r="I53" s="3"/>
      <c r="J53" s="3">
        <v>6662</v>
      </c>
    </row>
    <row r="54" spans="1:10" ht="20.25" customHeight="1">
      <c r="A54" s="65" t="s">
        <v>188</v>
      </c>
      <c r="B54" s="102"/>
      <c r="C54" s="102"/>
      <c r="D54" s="33">
        <v>-25705</v>
      </c>
      <c r="E54" s="33"/>
      <c r="F54" s="33">
        <v>-14260</v>
      </c>
      <c r="G54" s="3"/>
      <c r="H54" s="3">
        <v>-40781</v>
      </c>
      <c r="I54" s="3"/>
      <c r="J54" s="3">
        <v>-3604</v>
      </c>
    </row>
    <row r="55" spans="1:10" ht="20.25" customHeight="1">
      <c r="A55" s="1" t="s">
        <v>10</v>
      </c>
      <c r="B55" s="102"/>
      <c r="C55" s="102"/>
      <c r="D55" s="33">
        <v>557</v>
      </c>
      <c r="E55" s="33"/>
      <c r="F55" s="33">
        <v>7735</v>
      </c>
      <c r="G55" s="3"/>
      <c r="H55" s="3">
        <v>-245</v>
      </c>
      <c r="I55" s="3"/>
      <c r="J55" s="3">
        <v>4608</v>
      </c>
    </row>
    <row r="56" spans="1:10" ht="20.25" customHeight="1">
      <c r="A56" s="1" t="s">
        <v>88</v>
      </c>
      <c r="B56" s="102"/>
      <c r="C56" s="102"/>
      <c r="D56" s="33">
        <v>129</v>
      </c>
      <c r="E56" s="33"/>
      <c r="F56" s="33">
        <v>203</v>
      </c>
      <c r="G56" s="3"/>
      <c r="H56" s="3">
        <v>112</v>
      </c>
      <c r="I56" s="3"/>
      <c r="J56" s="3">
        <v>3</v>
      </c>
    </row>
    <row r="57" spans="1:10" ht="20.25" customHeight="1">
      <c r="A57" s="1" t="s">
        <v>18</v>
      </c>
      <c r="B57" s="102"/>
      <c r="C57" s="102"/>
      <c r="D57" s="33">
        <v>-873</v>
      </c>
      <c r="E57" s="33"/>
      <c r="F57" s="33">
        <v>3866</v>
      </c>
      <c r="G57" s="3"/>
      <c r="H57" s="3">
        <v>-952</v>
      </c>
      <c r="I57" s="3"/>
      <c r="J57" s="3">
        <v>3583</v>
      </c>
    </row>
    <row r="58" spans="1:10" ht="20.25" customHeight="1">
      <c r="A58" s="1" t="s">
        <v>177</v>
      </c>
      <c r="B58" s="102"/>
      <c r="C58" s="102"/>
      <c r="D58" s="33">
        <v>6825</v>
      </c>
      <c r="E58" s="33"/>
      <c r="F58" s="33">
        <v>4391</v>
      </c>
      <c r="G58" s="3"/>
      <c r="H58" s="3">
        <v>8749</v>
      </c>
      <c r="I58" s="3"/>
      <c r="J58" s="3">
        <v>-211</v>
      </c>
    </row>
    <row r="59" spans="1:10" ht="20.25" customHeight="1">
      <c r="A59" s="1" t="s">
        <v>108</v>
      </c>
      <c r="B59" s="102"/>
      <c r="C59" s="102"/>
      <c r="D59" s="33">
        <v>535</v>
      </c>
      <c r="E59" s="3"/>
      <c r="F59" s="33">
        <v>-10511</v>
      </c>
      <c r="G59" s="3"/>
      <c r="H59" s="3">
        <v>19911</v>
      </c>
      <c r="I59" s="3"/>
      <c r="J59" s="3">
        <v>-11681</v>
      </c>
    </row>
    <row r="60" spans="1:10" ht="20.25" customHeight="1">
      <c r="A60" s="1" t="s">
        <v>89</v>
      </c>
      <c r="B60" s="102"/>
      <c r="C60" s="102"/>
      <c r="D60" s="33">
        <v>-10552</v>
      </c>
      <c r="E60" s="3"/>
      <c r="F60" s="33">
        <v>-10767</v>
      </c>
      <c r="G60" s="3"/>
      <c r="H60" s="3">
        <v>-6487</v>
      </c>
      <c r="I60" s="3"/>
      <c r="J60" s="3">
        <v>-6491</v>
      </c>
    </row>
    <row r="61" spans="1:10" ht="20.25" customHeight="1">
      <c r="A61" s="1" t="s">
        <v>199</v>
      </c>
      <c r="B61" s="104"/>
      <c r="C61" s="104"/>
      <c r="D61" s="33">
        <v>242</v>
      </c>
      <c r="E61" s="3"/>
      <c r="F61" s="33">
        <v>497</v>
      </c>
      <c r="G61" s="3"/>
      <c r="H61" s="3">
        <v>0</v>
      </c>
      <c r="I61" s="3"/>
      <c r="J61" s="3">
        <v>0</v>
      </c>
    </row>
    <row r="62" spans="1:10" ht="20.25" customHeight="1">
      <c r="A62" s="1" t="s">
        <v>242</v>
      </c>
      <c r="B62" s="102"/>
      <c r="C62" s="102"/>
      <c r="D62" s="33">
        <v>-15</v>
      </c>
      <c r="E62" s="3"/>
      <c r="F62" s="33">
        <v>0</v>
      </c>
      <c r="G62" s="3"/>
      <c r="H62" s="3">
        <v>0</v>
      </c>
      <c r="I62" s="3"/>
      <c r="J62" s="3">
        <v>0</v>
      </c>
    </row>
    <row r="63" spans="1:10" ht="20.25" customHeight="1">
      <c r="A63" s="1" t="s">
        <v>132</v>
      </c>
      <c r="B63" s="102"/>
      <c r="C63" s="102"/>
      <c r="D63" s="33">
        <v>-50</v>
      </c>
      <c r="E63" s="3"/>
      <c r="F63" s="33">
        <v>-4744</v>
      </c>
      <c r="G63" s="3"/>
      <c r="H63" s="3">
        <v>0</v>
      </c>
      <c r="I63" s="3"/>
      <c r="J63" s="3">
        <v>-4491</v>
      </c>
    </row>
    <row r="64" spans="1:10" ht="20.25" customHeight="1">
      <c r="A64" s="1" t="s">
        <v>30</v>
      </c>
      <c r="B64" s="131"/>
      <c r="C64" s="131"/>
      <c r="D64" s="33">
        <v>0</v>
      </c>
      <c r="E64" s="3"/>
      <c r="F64" s="33">
        <v>-602</v>
      </c>
      <c r="G64" s="3"/>
      <c r="H64" s="3">
        <v>0</v>
      </c>
      <c r="I64" s="3"/>
      <c r="J64" s="3">
        <v>-602</v>
      </c>
    </row>
    <row r="65" spans="1:10" ht="20.25" customHeight="1">
      <c r="A65" s="1" t="s">
        <v>133</v>
      </c>
      <c r="B65" s="102"/>
      <c r="C65" s="102"/>
      <c r="D65" s="87">
        <f>SUM(D41:D41,D52:D64)</f>
        <v>86480</v>
      </c>
      <c r="E65" s="3"/>
      <c r="F65" s="87">
        <f>SUM(F41:F41,F52:F64)</f>
        <v>34455</v>
      </c>
      <c r="G65" s="3"/>
      <c r="H65" s="87">
        <f>SUM(H41:H41,H52:H64)</f>
        <v>-24377</v>
      </c>
      <c r="I65" s="87"/>
      <c r="J65" s="87">
        <f>SUM(J41:J41,J52:J64)</f>
        <v>-35868</v>
      </c>
    </row>
    <row r="66" spans="1:10" ht="20.25" customHeight="1">
      <c r="A66" s="1" t="s">
        <v>134</v>
      </c>
      <c r="B66" s="102"/>
      <c r="C66" s="102"/>
      <c r="D66" s="98">
        <v>-1164</v>
      </c>
      <c r="E66" s="84"/>
      <c r="F66" s="98">
        <v>-2162</v>
      </c>
      <c r="G66" s="101"/>
      <c r="H66" s="101">
        <v>-978</v>
      </c>
      <c r="I66" s="101"/>
      <c r="J66" s="101">
        <v>-1570</v>
      </c>
    </row>
    <row r="67" spans="1:10" ht="20.25" customHeight="1">
      <c r="A67" s="28" t="s">
        <v>109</v>
      </c>
      <c r="B67" s="107"/>
      <c r="C67" s="107"/>
      <c r="D67" s="88">
        <f>SUM(D65:D66)</f>
        <v>85316</v>
      </c>
      <c r="E67" s="89"/>
      <c r="F67" s="88">
        <f>SUM(F65:F66)</f>
        <v>32293</v>
      </c>
      <c r="G67" s="89"/>
      <c r="H67" s="88">
        <f>SUM(H65:H66)</f>
        <v>-25355</v>
      </c>
      <c r="I67" s="89"/>
      <c r="J67" s="88">
        <f>SUM(J65:J66)</f>
        <v>-37438</v>
      </c>
    </row>
    <row r="68" spans="1:10" ht="20.25" customHeight="1">
      <c r="A68" s="1"/>
      <c r="B68" s="1"/>
      <c r="C68" s="102"/>
      <c r="D68" s="90"/>
      <c r="E68" s="90"/>
      <c r="F68" s="90"/>
      <c r="G68" s="90"/>
      <c r="H68" s="90"/>
      <c r="I68" s="90"/>
      <c r="J68" s="90"/>
    </row>
    <row r="69" spans="1:10" ht="20.25" customHeight="1">
      <c r="A69" s="18" t="s">
        <v>78</v>
      </c>
      <c r="B69" s="102"/>
      <c r="C69" s="102"/>
      <c r="D69" s="86"/>
      <c r="E69" s="84"/>
      <c r="F69" s="86"/>
      <c r="G69" s="84"/>
      <c r="H69" s="84"/>
      <c r="I69" s="84"/>
      <c r="J69" s="84"/>
    </row>
    <row r="70" spans="1:10" ht="20.25" customHeight="1">
      <c r="A70" s="1" t="s">
        <v>79</v>
      </c>
      <c r="B70" s="102"/>
      <c r="C70" s="102"/>
      <c r="D70" s="86">
        <v>923</v>
      </c>
      <c r="E70" s="84"/>
      <c r="F70" s="33">
        <v>1935</v>
      </c>
      <c r="G70" s="3"/>
      <c r="H70" s="84">
        <v>849</v>
      </c>
      <c r="I70" s="3"/>
      <c r="J70" s="33">
        <v>1312</v>
      </c>
    </row>
    <row r="71" spans="1:10" ht="20.25" customHeight="1">
      <c r="A71" s="1" t="s">
        <v>243</v>
      </c>
      <c r="B71" s="102"/>
      <c r="C71" s="102"/>
      <c r="D71" s="86">
        <v>34</v>
      </c>
      <c r="E71" s="84"/>
      <c r="F71" s="33">
        <v>35</v>
      </c>
      <c r="G71" s="3"/>
      <c r="H71" s="84">
        <v>34</v>
      </c>
      <c r="I71" s="3"/>
      <c r="J71" s="33">
        <v>35</v>
      </c>
    </row>
    <row r="72" spans="1:10" ht="20.25" customHeight="1">
      <c r="A72" s="1" t="s">
        <v>268</v>
      </c>
      <c r="B72" s="136"/>
      <c r="C72" s="136"/>
      <c r="D72" s="86">
        <v>-6808</v>
      </c>
      <c r="E72" s="84"/>
      <c r="F72" s="33">
        <v>0</v>
      </c>
      <c r="G72" s="3"/>
      <c r="H72" s="86">
        <v>-6808</v>
      </c>
      <c r="I72" s="3"/>
      <c r="J72" s="33">
        <v>0</v>
      </c>
    </row>
    <row r="73" spans="1:10" ht="20.25" customHeight="1">
      <c r="A73" s="1" t="s">
        <v>110</v>
      </c>
      <c r="B73" s="102"/>
      <c r="C73" s="102"/>
      <c r="D73" s="86">
        <v>0</v>
      </c>
      <c r="E73" s="84"/>
      <c r="F73" s="33">
        <v>0</v>
      </c>
      <c r="G73" s="3"/>
      <c r="H73" s="84">
        <v>-27728</v>
      </c>
      <c r="I73" s="3"/>
      <c r="J73" s="33">
        <v>-101810</v>
      </c>
    </row>
    <row r="74" spans="1:10" ht="20.25" customHeight="1">
      <c r="A74" s="1" t="s">
        <v>81</v>
      </c>
      <c r="B74" s="102"/>
      <c r="C74" s="102"/>
      <c r="D74" s="86">
        <v>0</v>
      </c>
      <c r="E74" s="84"/>
      <c r="F74" s="33">
        <v>0</v>
      </c>
      <c r="G74" s="3"/>
      <c r="H74" s="84">
        <v>38000</v>
      </c>
      <c r="I74" s="3"/>
      <c r="J74" s="33">
        <v>15000</v>
      </c>
    </row>
    <row r="75" spans="1:10" ht="20.25" customHeight="1">
      <c r="A75" s="1" t="s">
        <v>111</v>
      </c>
      <c r="B75" s="102"/>
      <c r="C75" s="102"/>
      <c r="D75" s="86">
        <v>-10410</v>
      </c>
      <c r="E75" s="84"/>
      <c r="F75" s="33">
        <v>-19411</v>
      </c>
      <c r="G75" s="3"/>
      <c r="H75" s="84">
        <v>-256</v>
      </c>
      <c r="I75" s="3"/>
      <c r="J75" s="33">
        <v>-3</v>
      </c>
    </row>
    <row r="76" spans="1:10" ht="20.25" customHeight="1">
      <c r="A76" s="1" t="s">
        <v>135</v>
      </c>
      <c r="B76" s="102"/>
      <c r="C76" s="102"/>
      <c r="D76" s="33">
        <v>635</v>
      </c>
      <c r="E76" s="3"/>
      <c r="F76" s="33">
        <v>3079</v>
      </c>
      <c r="G76" s="3"/>
      <c r="H76" s="33">
        <v>401</v>
      </c>
      <c r="I76" s="3"/>
      <c r="J76" s="33">
        <v>1797</v>
      </c>
    </row>
    <row r="77" spans="1:10" ht="20.25" customHeight="1">
      <c r="A77" s="1" t="s">
        <v>80</v>
      </c>
      <c r="B77" s="102"/>
      <c r="C77" s="102"/>
      <c r="D77" s="33">
        <v>0</v>
      </c>
      <c r="E77" s="3"/>
      <c r="F77" s="33">
        <v>-207</v>
      </c>
      <c r="G77" s="3"/>
      <c r="H77" s="33">
        <v>0</v>
      </c>
      <c r="I77" s="3"/>
      <c r="J77" s="33">
        <v>-137</v>
      </c>
    </row>
    <row r="78" spans="1:10" ht="20.25" customHeight="1">
      <c r="A78" s="1" t="s">
        <v>173</v>
      </c>
      <c r="B78" s="102"/>
      <c r="C78" s="102"/>
      <c r="D78" s="33">
        <v>0</v>
      </c>
      <c r="E78" s="3"/>
      <c r="F78" s="33">
        <v>0</v>
      </c>
      <c r="G78" s="3"/>
      <c r="H78" s="33">
        <v>0</v>
      </c>
      <c r="I78" s="3"/>
      <c r="J78" s="33">
        <v>140</v>
      </c>
    </row>
    <row r="79" spans="1:10" ht="20.25" customHeight="1">
      <c r="A79" s="1" t="s">
        <v>269</v>
      </c>
      <c r="B79" s="102"/>
      <c r="C79" s="102"/>
    </row>
    <row r="80" spans="1:10" ht="20.25" customHeight="1">
      <c r="A80" s="1" t="s">
        <v>264</v>
      </c>
      <c r="B80" s="141"/>
      <c r="C80" s="141"/>
      <c r="D80" s="33">
        <v>0</v>
      </c>
      <c r="E80" s="3"/>
      <c r="F80" s="33">
        <v>1179</v>
      </c>
      <c r="G80" s="3"/>
      <c r="H80" s="33">
        <v>0</v>
      </c>
      <c r="I80" s="3"/>
      <c r="J80" s="33">
        <v>1179</v>
      </c>
    </row>
    <row r="81" spans="1:10" ht="20.25" customHeight="1">
      <c r="A81" s="1" t="s">
        <v>112</v>
      </c>
      <c r="B81" s="102"/>
      <c r="C81" s="102"/>
      <c r="D81" s="33">
        <v>7384</v>
      </c>
      <c r="E81" s="3"/>
      <c r="F81" s="33">
        <v>15705</v>
      </c>
      <c r="G81" s="3"/>
      <c r="H81" s="33">
        <v>0</v>
      </c>
      <c r="I81" s="3"/>
      <c r="J81" s="33">
        <v>624</v>
      </c>
    </row>
    <row r="82" spans="1:10" ht="20.25" customHeight="1">
      <c r="A82" s="28" t="s">
        <v>136</v>
      </c>
      <c r="B82" s="107"/>
      <c r="C82" s="107"/>
      <c r="D82" s="91">
        <f>SUM(D70:D81)</f>
        <v>-8242</v>
      </c>
      <c r="E82" s="10"/>
      <c r="F82" s="91">
        <f>SUM(F70:F81)</f>
        <v>2315</v>
      </c>
      <c r="G82" s="10"/>
      <c r="H82" s="91">
        <f>SUM(H70:H81)</f>
        <v>4492</v>
      </c>
      <c r="I82" s="10"/>
      <c r="J82" s="91">
        <f>SUM(J70:J81)</f>
        <v>-81863</v>
      </c>
    </row>
    <row r="83" spans="1:10" ht="20.25" customHeight="1">
      <c r="A83" s="1"/>
      <c r="B83" s="102"/>
      <c r="C83" s="102"/>
      <c r="D83" s="92"/>
      <c r="E83" s="1"/>
      <c r="F83" s="92"/>
      <c r="G83" s="1"/>
      <c r="H83" s="92"/>
      <c r="I83" s="1"/>
      <c r="J83" s="92"/>
    </row>
    <row r="84" spans="1:10" s="130" customFormat="1" ht="20.25" customHeight="1">
      <c r="A84" s="112" t="s">
        <v>0</v>
      </c>
      <c r="B84" s="113"/>
      <c r="C84" s="113"/>
      <c r="D84" s="129"/>
      <c r="E84" s="113"/>
      <c r="F84" s="113"/>
      <c r="G84" s="113"/>
      <c r="H84" s="113"/>
      <c r="I84" s="113"/>
      <c r="J84" s="129"/>
    </row>
    <row r="85" spans="1:10" ht="20.25" customHeight="1">
      <c r="A85" s="2" t="s">
        <v>161</v>
      </c>
      <c r="B85" s="1"/>
      <c r="C85" s="1"/>
      <c r="D85" s="80"/>
      <c r="E85" s="1"/>
      <c r="F85" s="1"/>
      <c r="G85" s="1"/>
      <c r="H85" s="1"/>
      <c r="I85" s="1"/>
      <c r="J85" s="80"/>
    </row>
    <row r="86" spans="1:10" ht="20.25" customHeight="1">
      <c r="A86" s="2"/>
      <c r="B86" s="1"/>
      <c r="C86" s="1"/>
      <c r="D86" s="1"/>
      <c r="E86" s="1"/>
      <c r="F86" s="1"/>
      <c r="G86" s="1"/>
      <c r="H86" s="1"/>
      <c r="I86" s="1"/>
      <c r="J86" s="1"/>
    </row>
    <row r="87" spans="1:10" ht="20.25" customHeight="1">
      <c r="A87" s="1"/>
      <c r="B87" s="131"/>
      <c r="C87" s="131"/>
      <c r="D87" s="146" t="s">
        <v>43</v>
      </c>
      <c r="E87" s="146"/>
      <c r="F87" s="146"/>
      <c r="G87" s="1"/>
      <c r="H87" s="146" t="s">
        <v>44</v>
      </c>
      <c r="I87" s="146"/>
      <c r="J87" s="146"/>
    </row>
    <row r="88" spans="1:10" ht="20.25" customHeight="1">
      <c r="A88" s="1"/>
      <c r="B88" s="131"/>
      <c r="C88" s="131"/>
      <c r="D88" s="147" t="s">
        <v>46</v>
      </c>
      <c r="E88" s="147"/>
      <c r="F88" s="147"/>
      <c r="G88" s="1"/>
      <c r="H88" s="147" t="s">
        <v>46</v>
      </c>
      <c r="I88" s="147"/>
      <c r="J88" s="147"/>
    </row>
    <row r="89" spans="1:10" ht="20.25" customHeight="1">
      <c r="A89" s="1"/>
      <c r="B89" s="131"/>
      <c r="C89" s="131"/>
      <c r="D89" s="151" t="s">
        <v>246</v>
      </c>
      <c r="E89" s="151"/>
      <c r="F89" s="151"/>
      <c r="G89" s="111"/>
      <c r="H89" s="151" t="s">
        <v>246</v>
      </c>
      <c r="I89" s="151"/>
      <c r="J89" s="151"/>
    </row>
    <row r="90" spans="1:10" ht="20.25" customHeight="1">
      <c r="A90" s="1"/>
      <c r="B90" s="131"/>
      <c r="C90" s="131"/>
      <c r="D90" s="145" t="s">
        <v>245</v>
      </c>
      <c r="E90" s="145"/>
      <c r="F90" s="145"/>
      <c r="G90" s="111"/>
      <c r="H90" s="145" t="s">
        <v>245</v>
      </c>
      <c r="I90" s="145"/>
      <c r="J90" s="145"/>
    </row>
    <row r="91" spans="1:10" ht="20.25" customHeight="1">
      <c r="A91" s="1"/>
      <c r="B91" s="109" t="s">
        <v>5</v>
      </c>
      <c r="C91" s="109"/>
      <c r="D91" s="111">
        <v>2020</v>
      </c>
      <c r="E91" s="111"/>
      <c r="F91" s="111">
        <v>2019</v>
      </c>
      <c r="G91" s="111"/>
      <c r="H91" s="111">
        <v>2020</v>
      </c>
      <c r="I91" s="111"/>
      <c r="J91" s="111">
        <v>2019</v>
      </c>
    </row>
    <row r="92" spans="1:10" ht="20.25" customHeight="1">
      <c r="B92" s="109"/>
      <c r="C92" s="109"/>
      <c r="D92" s="111"/>
      <c r="E92" s="111"/>
      <c r="F92" s="143" t="s">
        <v>151</v>
      </c>
      <c r="G92" s="143"/>
      <c r="H92" s="143"/>
      <c r="I92" s="111"/>
      <c r="J92" s="111"/>
    </row>
    <row r="93" spans="1:10" ht="20.25" customHeight="1">
      <c r="A93" s="18" t="s">
        <v>82</v>
      </c>
      <c r="B93" s="102"/>
      <c r="C93" s="102"/>
      <c r="D93" s="80"/>
      <c r="E93" s="1"/>
      <c r="F93" s="80"/>
      <c r="G93" s="1"/>
      <c r="H93" s="1"/>
      <c r="I93" s="1"/>
      <c r="J93" s="1"/>
    </row>
    <row r="94" spans="1:10" ht="20.25" customHeight="1">
      <c r="A94" s="1" t="s">
        <v>162</v>
      </c>
      <c r="B94" s="102"/>
      <c r="C94" s="102"/>
      <c r="D94" s="85">
        <v>-8969</v>
      </c>
      <c r="E94" s="3"/>
      <c r="F94" s="33">
        <v>-23796</v>
      </c>
      <c r="G94" s="3"/>
      <c r="H94" s="85">
        <v>-60</v>
      </c>
      <c r="I94" s="3"/>
      <c r="J94" s="3">
        <v>-1380</v>
      </c>
    </row>
    <row r="95" spans="1:10" ht="20.25" customHeight="1">
      <c r="A95" s="1" t="s">
        <v>83</v>
      </c>
      <c r="B95" s="102"/>
      <c r="C95" s="102"/>
      <c r="D95" s="85">
        <v>4214</v>
      </c>
      <c r="E95" s="3"/>
      <c r="F95" s="33">
        <v>9370</v>
      </c>
      <c r="G95" s="3"/>
      <c r="H95" s="85">
        <v>165</v>
      </c>
      <c r="I95" s="3"/>
      <c r="J95" s="3">
        <v>-1430</v>
      </c>
    </row>
    <row r="96" spans="1:10" ht="20.25" customHeight="1">
      <c r="A96" s="1" t="s">
        <v>84</v>
      </c>
      <c r="B96" s="102"/>
      <c r="C96" s="102"/>
      <c r="D96" s="85">
        <v>20000</v>
      </c>
      <c r="E96" s="3"/>
      <c r="F96" s="86">
        <v>40000</v>
      </c>
      <c r="G96" s="3"/>
      <c r="H96" s="85">
        <v>0</v>
      </c>
      <c r="I96" s="3"/>
      <c r="J96" s="3">
        <v>0</v>
      </c>
    </row>
    <row r="97" spans="1:10" ht="20.25" customHeight="1">
      <c r="A97" s="1" t="s">
        <v>178</v>
      </c>
      <c r="B97" s="102"/>
      <c r="C97" s="102"/>
      <c r="D97" s="85">
        <v>0</v>
      </c>
      <c r="E97" s="3"/>
      <c r="F97" s="33">
        <v>-60000</v>
      </c>
      <c r="G97" s="3"/>
      <c r="H97" s="85">
        <v>0</v>
      </c>
      <c r="I97" s="3"/>
      <c r="J97" s="3">
        <v>0</v>
      </c>
    </row>
    <row r="98" spans="1:10" ht="20.25" customHeight="1">
      <c r="A98" s="1" t="s">
        <v>137</v>
      </c>
      <c r="B98" s="102"/>
      <c r="C98" s="102"/>
      <c r="D98" s="85">
        <v>0</v>
      </c>
      <c r="E98" s="3"/>
      <c r="F98" s="33">
        <v>-65000</v>
      </c>
      <c r="G98" s="3"/>
      <c r="H98" s="85">
        <v>0</v>
      </c>
      <c r="I98" s="3"/>
      <c r="J98" s="3">
        <v>-50000</v>
      </c>
    </row>
    <row r="99" spans="1:10" ht="20.25" customHeight="1">
      <c r="A99" s="1" t="s">
        <v>182</v>
      </c>
      <c r="B99" s="102"/>
      <c r="C99" s="102"/>
      <c r="D99" s="85">
        <v>0</v>
      </c>
      <c r="E99" s="3"/>
      <c r="F99" s="33">
        <v>-65000</v>
      </c>
      <c r="G99" s="3"/>
      <c r="H99" s="85">
        <v>0</v>
      </c>
      <c r="I99" s="3"/>
      <c r="J99" s="3">
        <v>-50000</v>
      </c>
    </row>
    <row r="100" spans="1:10" ht="20.25" customHeight="1">
      <c r="A100" s="1" t="s">
        <v>174</v>
      </c>
      <c r="B100" s="102"/>
      <c r="C100" s="102"/>
      <c r="D100" s="85">
        <v>-82031</v>
      </c>
      <c r="E100" s="3"/>
      <c r="F100" s="86">
        <v>-50659</v>
      </c>
      <c r="G100" s="3"/>
      <c r="H100" s="85">
        <v>0</v>
      </c>
      <c r="I100" s="3"/>
      <c r="J100" s="3">
        <v>0</v>
      </c>
    </row>
    <row r="101" spans="1:10" ht="20.25" customHeight="1">
      <c r="A101" s="1" t="s">
        <v>113</v>
      </c>
      <c r="B101" s="102"/>
      <c r="C101" s="102"/>
      <c r="D101" s="85">
        <v>-3086</v>
      </c>
      <c r="E101" s="3"/>
      <c r="F101" s="33">
        <v>-1405</v>
      </c>
      <c r="G101" s="3"/>
      <c r="H101" s="85">
        <v>-656</v>
      </c>
      <c r="I101" s="3"/>
      <c r="J101" s="3">
        <v>-831</v>
      </c>
    </row>
    <row r="102" spans="1:10" ht="20.25" customHeight="1">
      <c r="A102" s="1" t="s">
        <v>183</v>
      </c>
      <c r="B102" s="102"/>
      <c r="C102" s="102"/>
      <c r="D102" s="85">
        <v>0</v>
      </c>
      <c r="E102" s="3"/>
      <c r="F102" s="33">
        <v>439</v>
      </c>
      <c r="G102" s="3"/>
      <c r="H102" s="85">
        <v>0</v>
      </c>
      <c r="I102" s="3"/>
      <c r="J102" s="3">
        <v>439</v>
      </c>
    </row>
    <row r="103" spans="1:10" ht="20.25" customHeight="1">
      <c r="A103" s="28" t="s">
        <v>184</v>
      </c>
      <c r="B103" s="107"/>
      <c r="C103" s="107"/>
      <c r="D103" s="88">
        <f>SUM(D94:D102)</f>
        <v>-69872</v>
      </c>
      <c r="E103" s="89"/>
      <c r="F103" s="88">
        <f>SUM(F94:F102)</f>
        <v>-216051</v>
      </c>
      <c r="G103" s="89"/>
      <c r="H103" s="88">
        <f>SUM(H94:H102)</f>
        <v>-551</v>
      </c>
      <c r="I103" s="89"/>
      <c r="J103" s="88">
        <f>SUM(J94:J102)</f>
        <v>-103202</v>
      </c>
    </row>
    <row r="104" spans="1:10" ht="20.25" customHeight="1">
      <c r="A104" s="28"/>
      <c r="B104" s="107"/>
      <c r="C104" s="107"/>
      <c r="D104" s="96"/>
      <c r="E104" s="89"/>
      <c r="F104" s="96"/>
      <c r="G104" s="89"/>
      <c r="H104" s="96"/>
      <c r="I104" s="89"/>
      <c r="J104" s="96"/>
    </row>
    <row r="105" spans="1:10" ht="20.25" customHeight="1">
      <c r="A105" s="2" t="s">
        <v>259</v>
      </c>
      <c r="B105" s="107"/>
      <c r="C105" s="107"/>
      <c r="D105" s="10">
        <f>SUM(D67,D82,D103)</f>
        <v>7202</v>
      </c>
      <c r="E105" s="10"/>
      <c r="F105" s="10">
        <f>SUM(F67,F82,F103)</f>
        <v>-181443</v>
      </c>
      <c r="G105" s="10"/>
      <c r="H105" s="10">
        <f>SUM(H67,H82,H103)</f>
        <v>-21414</v>
      </c>
      <c r="I105" s="10"/>
      <c r="J105" s="10">
        <f>SUM(J67,J82,J103)</f>
        <v>-222503</v>
      </c>
    </row>
    <row r="106" spans="1:10" ht="20.25" customHeight="1">
      <c r="A106" s="93" t="s">
        <v>85</v>
      </c>
      <c r="B106" s="102"/>
      <c r="C106" s="102"/>
      <c r="D106" s="3">
        <v>134522</v>
      </c>
      <c r="E106" s="3"/>
      <c r="F106" s="3">
        <v>363173</v>
      </c>
      <c r="G106" s="3"/>
      <c r="H106" s="3">
        <v>74343</v>
      </c>
      <c r="I106" s="3"/>
      <c r="J106" s="3">
        <v>315224</v>
      </c>
    </row>
    <row r="107" spans="1:10" ht="20.25" customHeight="1" thickBot="1">
      <c r="A107" s="2" t="s">
        <v>251</v>
      </c>
      <c r="B107" s="5"/>
      <c r="C107" s="107"/>
      <c r="D107" s="94">
        <f>SUM(D105:D106)</f>
        <v>141724</v>
      </c>
      <c r="E107" s="89"/>
      <c r="F107" s="94">
        <f>SUM(F105:F106)</f>
        <v>181730</v>
      </c>
      <c r="G107" s="89"/>
      <c r="H107" s="94">
        <f>SUM(H105:H106)</f>
        <v>52929</v>
      </c>
      <c r="I107" s="89"/>
      <c r="J107" s="94">
        <f>SUM(J105:J106)</f>
        <v>92721</v>
      </c>
    </row>
    <row r="108" spans="1:10" ht="20.25" customHeight="1" thickTop="1">
      <c r="A108" s="2"/>
      <c r="B108" s="102"/>
      <c r="C108" s="102"/>
      <c r="D108" s="95"/>
      <c r="E108" s="89"/>
      <c r="F108" s="95"/>
      <c r="G108" s="89"/>
      <c r="H108" s="96"/>
      <c r="I108" s="89"/>
      <c r="J108" s="96"/>
    </row>
    <row r="109" spans="1:10" ht="20.25" customHeight="1">
      <c r="A109" s="134" t="s">
        <v>252</v>
      </c>
      <c r="D109" s="132"/>
      <c r="H109" s="132"/>
      <c r="J109" s="132"/>
    </row>
    <row r="110" spans="1:10" ht="20.25" customHeight="1">
      <c r="A110" s="100" t="s">
        <v>270</v>
      </c>
      <c r="B110" s="109">
        <v>29</v>
      </c>
      <c r="D110" s="86">
        <v>0</v>
      </c>
      <c r="F110" s="86">
        <v>2030</v>
      </c>
      <c r="H110" s="86">
        <v>0</v>
      </c>
      <c r="J110" s="10">
        <v>0</v>
      </c>
    </row>
  </sheetData>
  <sheetProtection password="F7ED" sheet="1" objects="1" scenarios="1"/>
  <mergeCells count="27">
    <mergeCell ref="D4:F4"/>
    <mergeCell ref="H4:J4"/>
    <mergeCell ref="D6:F6"/>
    <mergeCell ref="H6:J6"/>
    <mergeCell ref="F9:H9"/>
    <mergeCell ref="D7:F7"/>
    <mergeCell ref="D5:F5"/>
    <mergeCell ref="H5:J5"/>
    <mergeCell ref="H7:J7"/>
    <mergeCell ref="D45:F45"/>
    <mergeCell ref="H45:J45"/>
    <mergeCell ref="D46:F46"/>
    <mergeCell ref="D87:F87"/>
    <mergeCell ref="H87:J87"/>
    <mergeCell ref="F50:H50"/>
    <mergeCell ref="H46:J46"/>
    <mergeCell ref="D47:F47"/>
    <mergeCell ref="H47:J47"/>
    <mergeCell ref="D48:F48"/>
    <mergeCell ref="H48:J48"/>
    <mergeCell ref="F92:H92"/>
    <mergeCell ref="D88:F88"/>
    <mergeCell ref="H88:J88"/>
    <mergeCell ref="D89:F89"/>
    <mergeCell ref="H89:J89"/>
    <mergeCell ref="D90:F90"/>
    <mergeCell ref="H90:J90"/>
  </mergeCells>
  <pageMargins left="0.59055118110236227" right="0.19685039370078741" top="0.55118110236220474" bottom="0.74803149606299213" header="0.31496062992125984" footer="0.31496062992125984"/>
  <pageSetup paperSize="9" scale="85" firstPageNumber="14" fitToHeight="3" orientation="portrait" useFirstPageNumber="1" r:id="rId1"/>
  <headerFooter>
    <oddFooter>&amp;L&amp;"Times New Roman,Regular"The accompanying notes are an integral part of these financial statements.&amp;R&amp;"Times New Roman,Regular"&amp;P</oddFooter>
  </headerFooter>
  <rowBreaks count="2" manualBreakCount="2">
    <brk id="41" max="9" man="1"/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</vt:lpstr>
      <vt:lpstr>PL3</vt:lpstr>
      <vt:lpstr>PL9</vt:lpstr>
      <vt:lpstr>CH Conso</vt:lpstr>
      <vt:lpstr>CH Separate</vt:lpstr>
      <vt:lpstr>CF</vt:lpstr>
      <vt:lpstr>BS!Print_Area</vt:lpstr>
      <vt:lpstr>CF!Print_Area</vt:lpstr>
      <vt:lpstr>'CH Conso'!Print_Area</vt:lpstr>
      <vt:lpstr>'CH Separate'!Print_Area</vt:lpstr>
      <vt:lpstr>'PL3'!Print_Area</vt:lpstr>
      <vt:lpstr>'PL9'!Print_Area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phakkawanich</dc:creator>
  <cp:lastModifiedBy>maliwan</cp:lastModifiedBy>
  <cp:lastPrinted>2020-11-13T10:52:46Z</cp:lastPrinted>
  <dcterms:created xsi:type="dcterms:W3CDTF">2020-03-12T03:26:02Z</dcterms:created>
  <dcterms:modified xsi:type="dcterms:W3CDTF">2020-11-13T10:53:01Z</dcterms:modified>
</cp:coreProperties>
</file>