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15" yWindow="-120" windowWidth="11715" windowHeight="8205"/>
  </bookViews>
  <sheets>
    <sheet name="BS" sheetId="1" r:id="rId1"/>
    <sheet name="PL" sheetId="2" r:id="rId2"/>
    <sheet name="CH Conso" sheetId="3" r:id="rId3"/>
    <sheet name="CH Separate" sheetId="4" r:id="rId4"/>
    <sheet name="CF" sheetId="5" r:id="rId5"/>
  </sheets>
  <definedNames>
    <definedName name="_xlnm.Print_Area" localSheetId="0">BS!$A$1:$J$99</definedName>
    <definedName name="_xlnm.Print_Area" localSheetId="4">CF!$A$1:$J$82</definedName>
    <definedName name="_xlnm.Print_Area" localSheetId="2">'CH Conso'!$A$1:$W$33</definedName>
    <definedName name="_xlnm.Print_Area" localSheetId="3">'CH Separate'!$A$1:$P$31</definedName>
    <definedName name="_xlnm.Print_Area" localSheetId="1">PL!$A$1:$J$70</definedName>
  </definedNames>
  <calcPr calcId="125725"/>
</workbook>
</file>

<file path=xl/calcChain.xml><?xml version="1.0" encoding="utf-8"?>
<calcChain xmlns="http://schemas.openxmlformats.org/spreadsheetml/2006/main">
  <c r="D32" i="5"/>
  <c r="D46" s="1"/>
  <c r="D68"/>
  <c r="P27" i="4"/>
  <c r="P26"/>
  <c r="P28" s="1"/>
  <c r="P30" s="1"/>
  <c r="P23"/>
  <c r="P17"/>
  <c r="P16"/>
  <c r="P13"/>
  <c r="E31" i="3"/>
  <c r="W28"/>
  <c r="S28"/>
  <c r="W27"/>
  <c r="S27"/>
  <c r="W24"/>
  <c r="S24"/>
  <c r="E20"/>
  <c r="W17"/>
  <c r="S17"/>
  <c r="W16"/>
  <c r="W14"/>
  <c r="S16"/>
  <c r="S14"/>
  <c r="D14" i="2"/>
  <c r="D35" i="1"/>
  <c r="D20"/>
  <c r="J38" i="2"/>
  <c r="H38"/>
  <c r="F38"/>
  <c r="D38"/>
  <c r="D48" i="5" l="1"/>
  <c r="H27" i="2"/>
  <c r="F32" i="5" l="1"/>
  <c r="F46" s="1"/>
  <c r="J32"/>
  <c r="J46" s="1"/>
  <c r="H32"/>
  <c r="H46" s="1"/>
  <c r="J54" i="2"/>
  <c r="J55" s="1"/>
  <c r="H54"/>
  <c r="H55" s="1"/>
  <c r="F54"/>
  <c r="F55" s="1"/>
  <c r="D54"/>
  <c r="D55" s="1"/>
  <c r="F35" i="1"/>
  <c r="H35"/>
  <c r="J35"/>
  <c r="J68"/>
  <c r="H68"/>
  <c r="D68"/>
  <c r="N18" i="4"/>
  <c r="N20" s="1"/>
  <c r="L18"/>
  <c r="L20" s="1"/>
  <c r="J18"/>
  <c r="J20" s="1"/>
  <c r="H18"/>
  <c r="H20" s="1"/>
  <c r="F18"/>
  <c r="F20" s="1"/>
  <c r="D18"/>
  <c r="D20" s="1"/>
  <c r="M31" i="3"/>
  <c r="K31"/>
  <c r="I31"/>
  <c r="G31"/>
  <c r="P18" i="4" l="1"/>
  <c r="P20" s="1"/>
  <c r="M20" i="3" l="1"/>
  <c r="K20"/>
  <c r="I20"/>
  <c r="G20"/>
  <c r="U18"/>
  <c r="U20" s="1"/>
  <c r="Q18"/>
  <c r="Q20" s="1"/>
  <c r="O18"/>
  <c r="O20" l="1"/>
  <c r="S20" s="1"/>
  <c r="W20" s="1"/>
  <c r="S18"/>
  <c r="W18" s="1"/>
  <c r="J21" i="2"/>
  <c r="H21"/>
  <c r="D21"/>
  <c r="F21"/>
  <c r="J58" i="1"/>
  <c r="H58"/>
  <c r="F58"/>
  <c r="D58"/>
  <c r="D69" s="1"/>
  <c r="J68" i="5" l="1"/>
  <c r="H77"/>
  <c r="J77"/>
  <c r="F77"/>
  <c r="D77"/>
  <c r="D79" s="1"/>
  <c r="U29" i="3" l="1"/>
  <c r="U31" s="1"/>
  <c r="Q29"/>
  <c r="Q31" s="1"/>
  <c r="O29"/>
  <c r="S29" l="1"/>
  <c r="O31"/>
  <c r="H94" i="1"/>
  <c r="H97" s="1"/>
  <c r="D94"/>
  <c r="D97" s="1"/>
  <c r="J20"/>
  <c r="H20"/>
  <c r="F20"/>
  <c r="S31" i="3" l="1"/>
  <c r="W29"/>
  <c r="W31" s="1"/>
  <c r="H69" i="1"/>
  <c r="H99" s="1"/>
  <c r="D99"/>
  <c r="H37"/>
  <c r="D37"/>
  <c r="H68" i="5"/>
  <c r="F68"/>
  <c r="N28" i="4"/>
  <c r="N30" s="1"/>
  <c r="L28"/>
  <c r="L30" s="1"/>
  <c r="J28"/>
  <c r="J30" s="1"/>
  <c r="H28"/>
  <c r="H30" s="1"/>
  <c r="F28"/>
  <c r="F30" s="1"/>
  <c r="D28"/>
  <c r="D30" s="1"/>
  <c r="J14" i="2"/>
  <c r="J27" s="1"/>
  <c r="J62" s="1"/>
  <c r="H14"/>
  <c r="F14"/>
  <c r="J94" i="1"/>
  <c r="J97" s="1"/>
  <c r="F94"/>
  <c r="F97" s="1"/>
  <c r="F68"/>
  <c r="J37"/>
  <c r="F37"/>
  <c r="D81" i="5" l="1"/>
  <c r="D83" s="1"/>
  <c r="J29" i="2"/>
  <c r="H29"/>
  <c r="F27"/>
  <c r="F29" s="1"/>
  <c r="D29"/>
  <c r="D27"/>
  <c r="J48" i="5"/>
  <c r="J79" s="1"/>
  <c r="J81" s="1"/>
  <c r="F48"/>
  <c r="F79" s="1"/>
  <c r="F81" s="1"/>
  <c r="H48"/>
  <c r="D100" i="1"/>
  <c r="H100"/>
  <c r="J69"/>
  <c r="J99" s="1"/>
  <c r="J100" s="1"/>
  <c r="F69"/>
  <c r="F99" s="1"/>
  <c r="F100" s="1"/>
  <c r="H79" i="5" l="1"/>
  <c r="H81" s="1"/>
  <c r="H83" s="1"/>
  <c r="F57" i="2" l="1"/>
  <c r="F67" s="1"/>
  <c r="F65" s="1"/>
  <c r="F62"/>
  <c r="F60" s="1"/>
  <c r="D62"/>
  <c r="D60" s="1"/>
  <c r="J60" l="1"/>
  <c r="J57"/>
  <c r="J67" s="1"/>
  <c r="J65" s="1"/>
  <c r="H57"/>
  <c r="H67" s="1"/>
  <c r="H65" s="1"/>
  <c r="H62"/>
  <c r="H60" s="1"/>
  <c r="D57"/>
  <c r="D67" s="1"/>
  <c r="D65" s="1"/>
</calcChain>
</file>

<file path=xl/sharedStrings.xml><?xml version="1.0" encoding="utf-8"?>
<sst xmlns="http://schemas.openxmlformats.org/spreadsheetml/2006/main" count="367" uniqueCount="240">
  <si>
    <t>The International Engineering Public Company Limited and its Subsidiaries</t>
  </si>
  <si>
    <t>Statements of financial position</t>
  </si>
  <si>
    <t>Consolidated financial statements</t>
  </si>
  <si>
    <t>Separate financial statements</t>
  </si>
  <si>
    <t>Assets</t>
  </si>
  <si>
    <t>Note</t>
  </si>
  <si>
    <t>Current assets</t>
  </si>
  <si>
    <t>Cash and cash equivalents</t>
  </si>
  <si>
    <t>Trade accounts receivable</t>
  </si>
  <si>
    <t>Short-term loans</t>
  </si>
  <si>
    <t>Inventories</t>
  </si>
  <si>
    <t>Total current assets</t>
  </si>
  <si>
    <t>Non-current assets</t>
  </si>
  <si>
    <t>Investments in subsidiaries</t>
  </si>
  <si>
    <t>Investment properties</t>
  </si>
  <si>
    <t>Property, plant and equipment</t>
  </si>
  <si>
    <t>Goodwill</t>
  </si>
  <si>
    <t>Pledged deposits at banks</t>
  </si>
  <si>
    <t>Other non-current assets</t>
  </si>
  <si>
    <t>Total non-current assets</t>
  </si>
  <si>
    <t>Total assets</t>
  </si>
  <si>
    <t>Liabilities and equity</t>
  </si>
  <si>
    <t>Current liabilities</t>
  </si>
  <si>
    <t xml:space="preserve">Bank overdrafts and short-term loans </t>
  </si>
  <si>
    <t xml:space="preserve">   from financial institutions</t>
  </si>
  <si>
    <t>Trade account payables</t>
  </si>
  <si>
    <t>Total current liabilities</t>
  </si>
  <si>
    <t>Non-current liabilities</t>
  </si>
  <si>
    <t>Long-term loans</t>
  </si>
  <si>
    <t>Other non-current liabilities</t>
  </si>
  <si>
    <t>Total non-current liabilities</t>
  </si>
  <si>
    <t>Total liabilities</t>
  </si>
  <si>
    <t>Equity</t>
  </si>
  <si>
    <t>Share capital</t>
  </si>
  <si>
    <t xml:space="preserve">   Authorized share capital</t>
  </si>
  <si>
    <t>Retained earnings (deficit)</t>
  </si>
  <si>
    <t xml:space="preserve">   Appropriated</t>
  </si>
  <si>
    <t xml:space="preserve">        Legal reserve</t>
  </si>
  <si>
    <t>Other components of equity</t>
  </si>
  <si>
    <t>Non-controlling interests</t>
  </si>
  <si>
    <t xml:space="preserve">Total equity </t>
  </si>
  <si>
    <t xml:space="preserve">Total liabilities and equity </t>
  </si>
  <si>
    <t>Consolidated</t>
  </si>
  <si>
    <t xml:space="preserve">Separate </t>
  </si>
  <si>
    <t xml:space="preserve"> financial statements</t>
  </si>
  <si>
    <t>financial statements</t>
  </si>
  <si>
    <t>Revenues</t>
  </si>
  <si>
    <t>Revenues from sales of goods or rendering of services</t>
  </si>
  <si>
    <t>Revenues from subsidy for adders</t>
  </si>
  <si>
    <t>Other income</t>
  </si>
  <si>
    <t>Total revenues</t>
  </si>
  <si>
    <t>Expenses</t>
  </si>
  <si>
    <t>Cost of sales of goods or rendering of  services</t>
  </si>
  <si>
    <t>Other expenses</t>
  </si>
  <si>
    <t>Finance costs</t>
  </si>
  <si>
    <t>Total expenses</t>
  </si>
  <si>
    <t>Other comprehensive income</t>
  </si>
  <si>
    <t xml:space="preserve">   Non-controlling interests</t>
  </si>
  <si>
    <t xml:space="preserve">   Basic</t>
  </si>
  <si>
    <t>Retained earnings (Deficit)</t>
  </si>
  <si>
    <t xml:space="preserve">Issued and </t>
  </si>
  <si>
    <t>Additional paid-in</t>
  </si>
  <si>
    <t>Total equity</t>
  </si>
  <si>
    <t>capital from reduction</t>
  </si>
  <si>
    <t>Non-controlling</t>
  </si>
  <si>
    <t>share capital</t>
  </si>
  <si>
    <t>ordinary shares</t>
  </si>
  <si>
    <t xml:space="preserve">in par value of </t>
  </si>
  <si>
    <t>Legal reserve</t>
  </si>
  <si>
    <t>interests</t>
  </si>
  <si>
    <t>Cash flows from operating activities</t>
  </si>
  <si>
    <t>Interest income</t>
  </si>
  <si>
    <t>Interest expenses</t>
  </si>
  <si>
    <t>Depreciation and amortization</t>
  </si>
  <si>
    <t>Changes in operating assets and liabilities</t>
  </si>
  <si>
    <t>Cash flows from investing activities</t>
  </si>
  <si>
    <t>Interest received</t>
  </si>
  <si>
    <t>Proceeds from short-term loans to related parties</t>
  </si>
  <si>
    <t>Cash flows from financing activities</t>
  </si>
  <si>
    <t>Bank overdrafts</t>
  </si>
  <si>
    <t>Proceeds from short-term loans from financial institutions</t>
  </si>
  <si>
    <t xml:space="preserve">Cash and cash equivalents at 1 January </t>
  </si>
  <si>
    <t>31 December</t>
  </si>
  <si>
    <t>Withholding tax</t>
  </si>
  <si>
    <t>Other current assets</t>
  </si>
  <si>
    <t>Accrued expense</t>
  </si>
  <si>
    <t>Distribution costs</t>
  </si>
  <si>
    <t xml:space="preserve">Administrative expenses </t>
  </si>
  <si>
    <t xml:space="preserve"> </t>
  </si>
  <si>
    <t xml:space="preserve">   </t>
  </si>
  <si>
    <t xml:space="preserve">Total items that will be reclassified  </t>
  </si>
  <si>
    <t>Other components</t>
  </si>
  <si>
    <t>of shareholders' equity</t>
  </si>
  <si>
    <t>Available-for-sale</t>
  </si>
  <si>
    <t>investments</t>
  </si>
  <si>
    <t xml:space="preserve"> (Deficit)</t>
  </si>
  <si>
    <t>attributable to</t>
  </si>
  <si>
    <t>Total</t>
  </si>
  <si>
    <t>shareholders' equity</t>
  </si>
  <si>
    <t>Other current receivables</t>
  </si>
  <si>
    <t xml:space="preserve">   plant and equipment</t>
  </si>
  <si>
    <t>Other current payables</t>
  </si>
  <si>
    <t>Net cash from (used in) operating activities</t>
  </si>
  <si>
    <t>Payment of short-term loans to related parties</t>
  </si>
  <si>
    <t>Pledged deposit at bank</t>
  </si>
  <si>
    <t>Other intangible assets</t>
  </si>
  <si>
    <t xml:space="preserve">   Issued and paid share capital </t>
  </si>
  <si>
    <t>share premium on ordinary shares</t>
  </si>
  <si>
    <t xml:space="preserve">Discount from changes in ownership </t>
  </si>
  <si>
    <t xml:space="preserve">Total equity attributable to owners </t>
  </si>
  <si>
    <t xml:space="preserve">    of the parent</t>
  </si>
  <si>
    <t xml:space="preserve">    subsequently to profit or loss </t>
  </si>
  <si>
    <t xml:space="preserve">   Owners of the parent</t>
  </si>
  <si>
    <t>paid</t>
  </si>
  <si>
    <t>Discount from</t>
  </si>
  <si>
    <t>changes in</t>
  </si>
  <si>
    <t xml:space="preserve">Share premuim </t>
  </si>
  <si>
    <t xml:space="preserve">owners of </t>
  </si>
  <si>
    <t>parent</t>
  </si>
  <si>
    <t xml:space="preserve">Reversal of allowance for impairment of property, </t>
  </si>
  <si>
    <t>Provision for penalty under the contract</t>
  </si>
  <si>
    <t>Employee benefit expenses</t>
  </si>
  <si>
    <t>Payment of provision on lawsuit</t>
  </si>
  <si>
    <t>Net cash generated from (used in) operation</t>
  </si>
  <si>
    <t>Withholding tax paid</t>
  </si>
  <si>
    <t>Sales of equipment</t>
  </si>
  <si>
    <t>Net cash from (used in) investing activities</t>
  </si>
  <si>
    <t xml:space="preserve">Additional paid-in capital from </t>
  </si>
  <si>
    <t>Additional</t>
  </si>
  <si>
    <t>paid in capital</t>
  </si>
  <si>
    <t>from reduction</t>
  </si>
  <si>
    <t>the ownership</t>
  </si>
  <si>
    <t>interest</t>
  </si>
  <si>
    <t>Other</t>
  </si>
  <si>
    <t>components of</t>
  </si>
  <si>
    <t>Advance for purchasing of investment</t>
  </si>
  <si>
    <t>Earnings</t>
  </si>
  <si>
    <t>Deficit</t>
  </si>
  <si>
    <t>Non-operating assets</t>
  </si>
  <si>
    <t>31 March</t>
  </si>
  <si>
    <t>(Unaudited)</t>
  </si>
  <si>
    <t>(in thousand Baht)</t>
  </si>
  <si>
    <t>Advance received for purchase of shares</t>
  </si>
  <si>
    <t>Deferred rights to use transmission line</t>
  </si>
  <si>
    <t xml:space="preserve">  reduction in par value of ordinary shares</t>
  </si>
  <si>
    <t>Statements of comprehensive income (Unaudited)</t>
  </si>
  <si>
    <t>Three-month period</t>
  </si>
  <si>
    <t>ended 31 March</t>
  </si>
  <si>
    <t>Total comprehensive income (loss) for the period</t>
  </si>
  <si>
    <t>Statements of changes in  equity (Unaudited)</t>
  </si>
  <si>
    <t xml:space="preserve">Loss on write off of other current receivables </t>
  </si>
  <si>
    <t>Statements of cash flows  (Unaudited)</t>
  </si>
  <si>
    <t>Interest paid</t>
  </si>
  <si>
    <t>Current provisions</t>
  </si>
  <si>
    <t>Non-current provisions</t>
  </si>
  <si>
    <t xml:space="preserve"> shares</t>
  </si>
  <si>
    <t>on ordinary</t>
  </si>
  <si>
    <t>Loss</t>
  </si>
  <si>
    <t xml:space="preserve">   Loss</t>
  </si>
  <si>
    <t>Payment of long-term loans from financial institutions</t>
  </si>
  <si>
    <t xml:space="preserve">Items that will be reclassified  </t>
  </si>
  <si>
    <t>Trade accounts payable</t>
  </si>
  <si>
    <t>Payment of short-term loans from financial institutions</t>
  </si>
  <si>
    <t>Cash and cash equivalents at 31 March</t>
  </si>
  <si>
    <t xml:space="preserve">   interest in subsidiaries</t>
  </si>
  <si>
    <t xml:space="preserve">   Deficit</t>
  </si>
  <si>
    <t>Total comprehensive loss for the period</t>
  </si>
  <si>
    <t>in subsidiaries</t>
  </si>
  <si>
    <t>Net cash used in financing activities</t>
  </si>
  <si>
    <t>Other current financial assets</t>
  </si>
  <si>
    <t>Current contract assets</t>
  </si>
  <si>
    <t>Other non-current financial assets</t>
  </si>
  <si>
    <t>Other current liabilities</t>
  </si>
  <si>
    <t>Deferred tax liabilities</t>
  </si>
  <si>
    <t>Loss from operating activities</t>
  </si>
  <si>
    <t>For the three-month period ended 31 March 2020</t>
  </si>
  <si>
    <t>Balance as at 31 March 2020</t>
  </si>
  <si>
    <t>Finance income</t>
  </si>
  <si>
    <t>Right-of-use assets</t>
  </si>
  <si>
    <t>Current portion of lease liabilities</t>
  </si>
  <si>
    <t>Lease liabilities</t>
  </si>
  <si>
    <t>Reversal of impairment loss on  assets</t>
  </si>
  <si>
    <t>Expected credit loss of receivables (reversal)</t>
  </si>
  <si>
    <t>Tax expense (income)</t>
  </si>
  <si>
    <t>Other comprehensive income (loss) for the period</t>
  </si>
  <si>
    <t>Payment of lease liabilities</t>
  </si>
  <si>
    <t xml:space="preserve">Non-current provisions for </t>
  </si>
  <si>
    <t xml:space="preserve">  employee benefit</t>
  </si>
  <si>
    <t>As at 31 March 2021</t>
  </si>
  <si>
    <t>6, 8</t>
  </si>
  <si>
    <t>6, 11</t>
  </si>
  <si>
    <t>13, 26</t>
  </si>
  <si>
    <t>6, 16</t>
  </si>
  <si>
    <t>6, 23</t>
  </si>
  <si>
    <t>6, 24</t>
  </si>
  <si>
    <t>6, 27</t>
  </si>
  <si>
    <t>6, 13, 15, 16</t>
  </si>
  <si>
    <t>6, 13, 16, 18</t>
  </si>
  <si>
    <t>Balance as at 1 January 2020</t>
  </si>
  <si>
    <t>For the three-month period ended 31 March 2021</t>
  </si>
  <si>
    <t>Balance as at 31 March 2021</t>
  </si>
  <si>
    <t>Balance as at 1 January 2021</t>
  </si>
  <si>
    <t>Profit</t>
  </si>
  <si>
    <t>Reversal of allowance for impairment of intangible assets</t>
  </si>
  <si>
    <t xml:space="preserve">Items that will not be reclassified to </t>
  </si>
  <si>
    <t xml:space="preserve">   profit or loss:-</t>
  </si>
  <si>
    <t>Gains on remeasurements of defined benefit plans</t>
  </si>
  <si>
    <t xml:space="preserve">Income tax relating to items that will not be </t>
  </si>
  <si>
    <t xml:space="preserve">    reclassified to profit or loss</t>
  </si>
  <si>
    <t xml:space="preserve">   subsequently to profit or loss :-</t>
  </si>
  <si>
    <t xml:space="preserve">Total items that will not be reclassified
 to </t>
  </si>
  <si>
    <t xml:space="preserve">    profit or loss </t>
  </si>
  <si>
    <t xml:space="preserve">    - for - sale investments</t>
  </si>
  <si>
    <t xml:space="preserve">Reversal of allowance for deferred rights to </t>
  </si>
  <si>
    <t xml:space="preserve">   use transmission line</t>
  </si>
  <si>
    <t>13, 15, 18</t>
  </si>
  <si>
    <t>6, 8, 9</t>
  </si>
  <si>
    <t>Profit (loss) before income tax expenses</t>
  </si>
  <si>
    <t>Profit (loss) for the period</t>
  </si>
  <si>
    <t xml:space="preserve">Loss on remeasuring available </t>
  </si>
  <si>
    <t>Profit (loss) attributable to:-</t>
  </si>
  <si>
    <t>Profit (loss) per share (Baht)</t>
  </si>
  <si>
    <t>Other comprehensive income (loss)</t>
  </si>
  <si>
    <t xml:space="preserve">   Other comprehensive loss</t>
  </si>
  <si>
    <t>Gain on sale of other current financial assets</t>
  </si>
  <si>
    <t>Gain (loss) on disposal of equipment</t>
  </si>
  <si>
    <t>Loss on write off of equipment</t>
  </si>
  <si>
    <t>Unrealized loss on exchange rate</t>
  </si>
  <si>
    <t>Purchase of equipment</t>
  </si>
  <si>
    <t>Net increase (decrease) in cash and cash equivalents</t>
  </si>
  <si>
    <t>26, 36</t>
  </si>
  <si>
    <t>Total comprehensive income (loss) attributable to :-</t>
  </si>
  <si>
    <t>Other comprehensive loss</t>
  </si>
  <si>
    <t xml:space="preserve">Adjustments to reconcile profit (loss) to cash receipts (payments) </t>
  </si>
  <si>
    <t xml:space="preserve">Expected credit loss of receivables </t>
  </si>
  <si>
    <t xml:space="preserve">   and other current receivables (reversal)</t>
  </si>
  <si>
    <t>Gain on valuation adjustment of other current financial assets</t>
  </si>
  <si>
    <t>Purchase of current financial assets</t>
  </si>
  <si>
    <t>Cash received from sale current financial assets</t>
  </si>
  <si>
    <t>Long-term loans in default</t>
  </si>
</sst>
</file>

<file path=xl/styles.xml><?xml version="1.0" encoding="utf-8"?>
<styleSheet xmlns="http://schemas.openxmlformats.org/spreadsheetml/2006/main">
  <numFmts count="9">
    <numFmt numFmtId="43" formatCode="_-* #,##0.00_-;\-* #,##0.00_-;_-* &quot;-&quot;??_-;_-@_-"/>
    <numFmt numFmtId="187" formatCode="_(* #,##0_);_(* \(#,##0\);_(* &quot;-&quot;??_);_(@_)"/>
    <numFmt numFmtId="188" formatCode="#,##0\ ;\(#,##0\)"/>
    <numFmt numFmtId="189" formatCode="#,##0.00\ ;\(#,##0.00\)"/>
    <numFmt numFmtId="190" formatCode="#,##0.0000\ ;\(#,##0.0000\)"/>
    <numFmt numFmtId="191" formatCode="#,##0_);[Blue]\(#,##0\)"/>
    <numFmt numFmtId="192" formatCode="_(* #,##0_);_(* \(#,##0\);_(* &quot;-  &quot;??_);_(@_)"/>
    <numFmt numFmtId="193" formatCode="_(* #,##0.00_);_(* \(#,##0.00\);_(* &quot;-  &quot;??_);_(@_)"/>
    <numFmt numFmtId="194" formatCode="#,##0.000000\ ;\(#,##0.000000\)"/>
  </numFmts>
  <fonts count="18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sz val="10"/>
      <name val="Arial"/>
      <family val="2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i/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14"/>
      <name val="Cordia New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ahoma"/>
      <family val="2"/>
      <charset val="222"/>
      <scheme val="minor"/>
    </font>
    <font>
      <sz val="12"/>
      <color theme="1"/>
      <name val="Times New Roman"/>
      <family val="1"/>
    </font>
    <font>
      <i/>
      <sz val="12"/>
      <name val="Times New Roman"/>
      <family val="1"/>
    </font>
    <font>
      <sz val="15"/>
      <color theme="1"/>
      <name val="Cordia New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93" fontId="6" fillId="0" borderId="0" applyFont="0" applyFill="0" applyBorder="0" applyAlignment="0" applyProtection="0"/>
    <xf numFmtId="0" fontId="11" fillId="0" borderId="0"/>
    <xf numFmtId="0" fontId="17" fillId="0" borderId="0"/>
  </cellStyleXfs>
  <cellXfs count="147">
    <xf numFmtId="0" fontId="0" fillId="0" borderId="0" xfId="0"/>
    <xf numFmtId="0" fontId="2" fillId="0" borderId="0" xfId="0" applyFont="1" applyFill="1" applyAlignment="1"/>
    <xf numFmtId="0" fontId="3" fillId="0" borderId="0" xfId="0" applyFont="1" applyFill="1" applyAlignment="1">
      <alignment horizontal="left"/>
    </xf>
    <xf numFmtId="187" fontId="2" fillId="0" borderId="0" xfId="1" applyNumberFormat="1" applyFont="1" applyFill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88" fontId="3" fillId="0" borderId="0" xfId="0" applyNumberFormat="1" applyFont="1" applyFill="1" applyBorder="1" applyAlignment="1"/>
    <xf numFmtId="188" fontId="3" fillId="0" borderId="0" xfId="0" applyNumberFormat="1" applyFont="1" applyFill="1" applyAlignment="1"/>
    <xf numFmtId="187" fontId="2" fillId="0" borderId="3" xfId="1" applyNumberFormat="1" applyFont="1" applyFill="1" applyBorder="1" applyAlignment="1"/>
    <xf numFmtId="187" fontId="3" fillId="0" borderId="2" xfId="1" applyNumberFormat="1" applyFont="1" applyFill="1" applyBorder="1" applyAlignment="1"/>
    <xf numFmtId="187" fontId="3" fillId="0" borderId="0" xfId="1" applyNumberFormat="1" applyFont="1" applyFill="1" applyAlignment="1"/>
    <xf numFmtId="187" fontId="2" fillId="0" borderId="0" xfId="1" applyNumberFormat="1" applyFont="1" applyFill="1" applyBorder="1" applyAlignment="1"/>
    <xf numFmtId="187" fontId="3" fillId="0" borderId="0" xfId="1" applyNumberFormat="1" applyFont="1" applyFill="1" applyBorder="1" applyAlignment="1"/>
    <xf numFmtId="190" fontId="2" fillId="0" borderId="0" xfId="0" applyNumberFormat="1" applyFont="1" applyFill="1" applyBorder="1" applyAlignment="1"/>
    <xf numFmtId="188" fontId="2" fillId="0" borderId="0" xfId="0" quotePrefix="1" applyNumberFormat="1" applyFont="1" applyFill="1" applyBorder="1" applyAlignment="1">
      <alignment horizontal="center"/>
    </xf>
    <xf numFmtId="0" fontId="8" fillId="2" borderId="0" xfId="0" applyFont="1" applyFill="1"/>
    <xf numFmtId="0" fontId="7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5" fillId="0" borderId="0" xfId="0" applyFont="1" applyFill="1" applyAlignment="1"/>
    <xf numFmtId="0" fontId="8" fillId="0" borderId="0" xfId="0" applyFont="1" applyFill="1"/>
    <xf numFmtId="0" fontId="4" fillId="0" borderId="0" xfId="0" applyFont="1" applyFill="1" applyAlignment="1"/>
    <xf numFmtId="0" fontId="7" fillId="0" borderId="0" xfId="0" applyFont="1" applyFill="1" applyAlignment="1"/>
    <xf numFmtId="0" fontId="3" fillId="0" borderId="0" xfId="0" applyFont="1" applyFill="1" applyAlignment="1"/>
    <xf numFmtId="187" fontId="2" fillId="0" borderId="0" xfId="1" applyNumberFormat="1" applyFont="1" applyFill="1" applyBorder="1" applyAlignment="1">
      <alignment horizontal="right"/>
    </xf>
    <xf numFmtId="187" fontId="7" fillId="0" borderId="0" xfId="1" applyNumberFormat="1" applyFont="1" applyFill="1" applyAlignment="1"/>
    <xf numFmtId="187" fontId="2" fillId="0" borderId="0" xfId="1" applyNumberFormat="1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/>
    <xf numFmtId="0" fontId="7" fillId="0" borderId="0" xfId="0" applyFont="1" applyFill="1" applyAlignment="1">
      <alignment horizontal="center"/>
    </xf>
    <xf numFmtId="191" fontId="2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/>
    <xf numFmtId="0" fontId="2" fillId="0" borderId="3" xfId="0" applyFont="1" applyFill="1" applyBorder="1" applyAlignment="1"/>
    <xf numFmtId="191" fontId="2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/>
    </xf>
    <xf numFmtId="187" fontId="10" fillId="0" borderId="0" xfId="1" applyNumberFormat="1" applyFont="1" applyFill="1" applyBorder="1" applyAlignment="1">
      <alignment horizontal="right"/>
    </xf>
    <xf numFmtId="187" fontId="10" fillId="0" borderId="0" xfId="1" applyNumberFormat="1" applyFont="1" applyFill="1" applyAlignment="1"/>
    <xf numFmtId="187" fontId="7" fillId="0" borderId="0" xfId="1" applyNumberFormat="1" applyFont="1" applyFill="1" applyBorder="1" applyAlignment="1">
      <alignment horizontal="right"/>
    </xf>
    <xf numFmtId="187" fontId="7" fillId="0" borderId="0" xfId="1" applyNumberFormat="1" applyFont="1" applyFill="1" applyBorder="1" applyAlignment="1"/>
    <xf numFmtId="187" fontId="3" fillId="0" borderId="0" xfId="1" applyNumberFormat="1" applyFont="1" applyFill="1" applyBorder="1" applyAlignment="1">
      <alignment horizontal="right"/>
    </xf>
    <xf numFmtId="187" fontId="8" fillId="0" borderId="0" xfId="1" applyNumberFormat="1" applyFont="1" applyFill="1" applyBorder="1" applyAlignment="1"/>
    <xf numFmtId="187" fontId="8" fillId="0" borderId="0" xfId="1" applyNumberFormat="1" applyFont="1" applyFill="1" applyBorder="1" applyAlignment="1">
      <alignment horizontal="right"/>
    </xf>
    <xf numFmtId="187" fontId="10" fillId="0" borderId="1" xfId="1" applyNumberFormat="1" applyFont="1" applyFill="1" applyBorder="1" applyAlignment="1">
      <alignment horizontal="right"/>
    </xf>
    <xf numFmtId="187" fontId="10" fillId="0" borderId="0" xfId="1" applyNumberFormat="1" applyFont="1" applyFill="1" applyBorder="1" applyAlignment="1"/>
    <xf numFmtId="187" fontId="3" fillId="0" borderId="0" xfId="1" applyNumberFormat="1" applyFont="1" applyFill="1" applyAlignment="1">
      <alignment horizontal="right"/>
    </xf>
    <xf numFmtId="0" fontId="2" fillId="0" borderId="0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8" fillId="0" borderId="0" xfId="0" applyFont="1" applyFill="1" applyBorder="1"/>
    <xf numFmtId="187" fontId="7" fillId="0" borderId="0" xfId="1" applyNumberFormat="1" applyFont="1" applyFill="1" applyAlignment="1">
      <alignment horizontal="right"/>
    </xf>
    <xf numFmtId="187" fontId="10" fillId="0" borderId="1" xfId="1" applyNumberFormat="1" applyFont="1" applyFill="1" applyBorder="1" applyAlignment="1"/>
    <xf numFmtId="187" fontId="10" fillId="0" borderId="0" xfId="0" applyNumberFormat="1" applyFont="1" applyFill="1" applyAlignment="1"/>
    <xf numFmtId="187" fontId="10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187" fontId="3" fillId="0" borderId="0" xfId="0" applyNumberFormat="1" applyFont="1" applyFill="1" applyAlignment="1">
      <alignment horizontal="center"/>
    </xf>
    <xf numFmtId="187" fontId="3" fillId="0" borderId="2" xfId="1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88" fontId="2" fillId="0" borderId="0" xfId="0" applyNumberFormat="1" applyFont="1" applyFill="1" applyAlignment="1"/>
    <xf numFmtId="0" fontId="5" fillId="0" borderId="0" xfId="0" applyFont="1" applyFill="1" applyAlignment="1">
      <alignment horizontal="left"/>
    </xf>
    <xf numFmtId="187" fontId="3" fillId="0" borderId="1" xfId="1" applyNumberFormat="1" applyFont="1" applyFill="1" applyBorder="1" applyAlignment="1"/>
    <xf numFmtId="187" fontId="2" fillId="0" borderId="0" xfId="1" applyNumberFormat="1" applyFont="1" applyFill="1" applyAlignment="1">
      <alignment horizontal="center"/>
    </xf>
    <xf numFmtId="187" fontId="3" fillId="0" borderId="4" xfId="1" applyNumberFormat="1" applyFont="1" applyFill="1" applyBorder="1" applyAlignment="1"/>
    <xf numFmtId="187" fontId="3" fillId="0" borderId="5" xfId="1" applyNumberFormat="1" applyFont="1" applyFill="1" applyBorder="1" applyAlignment="1"/>
    <xf numFmtId="0" fontId="4" fillId="0" borderId="0" xfId="0" applyFont="1" applyFill="1" applyAlignment="1">
      <alignment horizontal="right"/>
    </xf>
    <xf numFmtId="187" fontId="3" fillId="0" borderId="3" xfId="1" applyNumberFormat="1" applyFont="1" applyFill="1" applyBorder="1" applyAlignment="1"/>
    <xf numFmtId="0" fontId="0" fillId="0" borderId="0" xfId="0" applyFont="1" applyFill="1"/>
    <xf numFmtId="187" fontId="3" fillId="0" borderId="0" xfId="1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37" fontId="2" fillId="0" borderId="0" xfId="0" applyNumberFormat="1" applyFont="1" applyFill="1" applyBorder="1" applyAlignment="1"/>
    <xf numFmtId="187" fontId="2" fillId="0" borderId="2" xfId="1" applyNumberFormat="1" applyFont="1" applyFill="1" applyBorder="1" applyAlignment="1"/>
    <xf numFmtId="0" fontId="2" fillId="0" borderId="0" xfId="0" applyFont="1" applyFill="1" applyAlignment="1">
      <alignment horizontal="right"/>
    </xf>
    <xf numFmtId="37" fontId="2" fillId="0" borderId="0" xfId="0" applyNumberFormat="1" applyFont="1" applyFill="1" applyAlignment="1">
      <alignment horizontal="right"/>
    </xf>
    <xf numFmtId="37" fontId="2" fillId="0" borderId="0" xfId="0" applyNumberFormat="1" applyFont="1" applyFill="1" applyAlignment="1"/>
    <xf numFmtId="192" fontId="2" fillId="0" borderId="4" xfId="0" applyNumberFormat="1" applyFont="1" applyFill="1" applyBorder="1" applyAlignment="1"/>
    <xf numFmtId="192" fontId="2" fillId="0" borderId="0" xfId="0" applyNumberFormat="1" applyFont="1" applyFill="1" applyAlignment="1"/>
    <xf numFmtId="192" fontId="2" fillId="0" borderId="0" xfId="0" applyNumberFormat="1" applyFont="1" applyFill="1" applyAlignment="1">
      <alignment horizontal="right"/>
    </xf>
    <xf numFmtId="187" fontId="2" fillId="0" borderId="4" xfId="1" applyNumberFormat="1" applyFont="1" applyFill="1" applyBorder="1" applyAlignment="1">
      <alignment horizontal="right"/>
    </xf>
    <xf numFmtId="192" fontId="3" fillId="0" borderId="1" xfId="0" applyNumberFormat="1" applyFont="1" applyFill="1" applyBorder="1" applyAlignment="1"/>
    <xf numFmtId="192" fontId="3" fillId="0" borderId="0" xfId="0" applyNumberFormat="1" applyFont="1" applyFill="1" applyAlignment="1"/>
    <xf numFmtId="192" fontId="4" fillId="0" borderId="0" xfId="0" applyNumberFormat="1" applyFont="1" applyFill="1" applyAlignment="1">
      <alignment horizontal="center"/>
    </xf>
    <xf numFmtId="187" fontId="3" fillId="0" borderId="1" xfId="1" applyNumberFormat="1" applyFont="1" applyFill="1" applyBorder="1" applyAlignment="1">
      <alignment horizontal="center"/>
    </xf>
    <xf numFmtId="187" fontId="2" fillId="0" borderId="0" xfId="0" applyNumberFormat="1" applyFont="1" applyFill="1" applyAlignment="1"/>
    <xf numFmtId="49" fontId="2" fillId="0" borderId="0" xfId="1" applyNumberFormat="1" applyFont="1" applyFill="1" applyAlignment="1">
      <alignment horizontal="left"/>
    </xf>
    <xf numFmtId="192" fontId="3" fillId="0" borderId="5" xfId="0" applyNumberFormat="1" applyFont="1" applyFill="1" applyBorder="1" applyAlignment="1"/>
    <xf numFmtId="193" fontId="3" fillId="0" borderId="0" xfId="0" applyNumberFormat="1" applyFont="1" applyFill="1" applyBorder="1" applyAlignment="1"/>
    <xf numFmtId="192" fontId="3" fillId="0" borderId="0" xfId="0" applyNumberFormat="1" applyFont="1" applyFill="1" applyBorder="1" applyAlignment="1"/>
    <xf numFmtId="187" fontId="10" fillId="0" borderId="4" xfId="1" applyNumberFormat="1" applyFont="1" applyFill="1" applyBorder="1" applyAlignment="1">
      <alignment horizontal="right"/>
    </xf>
    <xf numFmtId="187" fontId="2" fillId="0" borderId="3" xfId="1" applyNumberFormat="1" applyFont="1" applyFill="1" applyBorder="1" applyAlignment="1">
      <alignment horizontal="right"/>
    </xf>
    <xf numFmtId="0" fontId="2" fillId="0" borderId="0" xfId="0" applyFont="1" applyFill="1"/>
    <xf numFmtId="192" fontId="2" fillId="0" borderId="0" xfId="2" applyNumberFormat="1" applyFont="1" applyFill="1" applyAlignment="1"/>
    <xf numFmtId="187" fontId="2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center"/>
    </xf>
    <xf numFmtId="187" fontId="7" fillId="0" borderId="0" xfId="0" applyNumberFormat="1" applyFont="1" applyFill="1" applyAlignment="1"/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12" fillId="0" borderId="0" xfId="0" applyFont="1" applyFill="1" applyAlignment="1">
      <alignment horizontal="left"/>
    </xf>
    <xf numFmtId="0" fontId="13" fillId="0" borderId="0" xfId="0" applyFont="1" applyFill="1" applyAlignment="1"/>
    <xf numFmtId="0" fontId="14" fillId="0" borderId="0" xfId="0" applyFont="1" applyFill="1"/>
    <xf numFmtId="187" fontId="13" fillId="0" borderId="0" xfId="1" applyNumberFormat="1" applyFont="1" applyFill="1" applyAlignment="1"/>
    <xf numFmtId="188" fontId="13" fillId="0" borderId="0" xfId="0" applyNumberFormat="1" applyFont="1" applyFill="1" applyAlignment="1"/>
    <xf numFmtId="189" fontId="13" fillId="0" borderId="0" xfId="0" applyNumberFormat="1" applyFont="1" applyFill="1" applyAlignment="1"/>
    <xf numFmtId="0" fontId="15" fillId="0" borderId="0" xfId="0" applyFont="1" applyFill="1"/>
    <xf numFmtId="0" fontId="16" fillId="0" borderId="0" xfId="0" applyFont="1" applyFill="1" applyAlignment="1"/>
    <xf numFmtId="0" fontId="13" fillId="0" borderId="0" xfId="0" applyFont="1" applyFill="1" applyAlignment="1">
      <alignment horizontal="right"/>
    </xf>
    <xf numFmtId="0" fontId="13" fillId="0" borderId="0" xfId="0" applyFont="1" applyFill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4" applyFont="1" applyFill="1" applyAlignment="1">
      <alignment horizontal="left"/>
    </xf>
    <xf numFmtId="0" fontId="3" fillId="0" borderId="0" xfId="0" applyFont="1" applyFill="1"/>
    <xf numFmtId="0" fontId="2" fillId="0" borderId="0" xfId="4" applyFont="1" applyFill="1" applyAlignment="1">
      <alignment horizontal="left"/>
    </xf>
    <xf numFmtId="187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94" fontId="2" fillId="0" borderId="2" xfId="1" applyNumberFormat="1" applyFont="1" applyFill="1" applyBorder="1" applyAlignment="1">
      <alignment horizontal="right"/>
    </xf>
    <xf numFmtId="194" fontId="2" fillId="0" borderId="0" xfId="1" applyNumberFormat="1" applyFont="1" applyFill="1" applyBorder="1" applyAlignment="1"/>
    <xf numFmtId="194" fontId="2" fillId="0" borderId="2" xfId="1" applyNumberFormat="1" applyFont="1" applyFill="1" applyBorder="1" applyAlignment="1"/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87" fontId="3" fillId="0" borderId="0" xfId="1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9" fillId="0" borderId="0" xfId="1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</cellXfs>
  <cellStyles count="5">
    <cellStyle name="Comma" xfId="1" builtinId="3"/>
    <cellStyle name="Comma 2" xfId="2"/>
    <cellStyle name="Normal" xfId="0" builtinId="0"/>
    <cellStyle name="Normal 2" xfId="4"/>
    <cellStyle name="ปกติ_USCT2" xfId="3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J100"/>
  <sheetViews>
    <sheetView tabSelected="1" view="pageBreakPreview" topLeftCell="A43" zoomScale="98" zoomScaleSheetLayoutView="98" workbookViewId="0">
      <selection activeCell="A10" sqref="A10"/>
    </sheetView>
  </sheetViews>
  <sheetFormatPr defaultColWidth="9.125" defaultRowHeight="14.25"/>
  <cols>
    <col min="1" max="1" width="34.75" style="72" customWidth="1"/>
    <col min="2" max="2" width="8" style="72" customWidth="1"/>
    <col min="3" max="3" width="1.125" style="72" customWidth="1"/>
    <col min="4" max="4" width="12.625" style="72" customWidth="1"/>
    <col min="5" max="5" width="1.875" style="72" customWidth="1"/>
    <col min="6" max="6" width="12.75" style="72" customWidth="1"/>
    <col min="7" max="7" width="1.75" style="72" customWidth="1"/>
    <col min="8" max="8" width="12.75" style="72" customWidth="1"/>
    <col min="9" max="9" width="1.625" style="72" customWidth="1"/>
    <col min="10" max="10" width="12.75" style="72" customWidth="1"/>
    <col min="11" max="16384" width="9.125" style="72"/>
  </cols>
  <sheetData>
    <row r="1" spans="1:10" s="105" customFormat="1" ht="21.75" customHeight="1">
      <c r="A1" s="103" t="s">
        <v>0</v>
      </c>
      <c r="B1" s="104"/>
      <c r="C1" s="104"/>
      <c r="D1" s="104"/>
      <c r="E1" s="104"/>
      <c r="F1" s="104"/>
      <c r="G1" s="104"/>
      <c r="H1" s="104"/>
      <c r="I1" s="104"/>
      <c r="J1" s="104"/>
    </row>
    <row r="2" spans="1:10" ht="21.95" customHeight="1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 ht="21.95" customHeight="1">
      <c r="A3" s="2" t="s">
        <v>188</v>
      </c>
      <c r="B3" s="1"/>
      <c r="C3" s="1"/>
      <c r="D3" s="1"/>
      <c r="E3" s="1"/>
      <c r="F3" s="1"/>
      <c r="G3" s="1"/>
      <c r="H3" s="1"/>
      <c r="I3" s="1"/>
      <c r="J3" s="1"/>
    </row>
    <row r="4" spans="1:10" ht="15" customHeight="1">
      <c r="A4" s="2"/>
      <c r="B4" s="1"/>
      <c r="C4" s="1"/>
      <c r="D4" s="1"/>
      <c r="E4" s="1"/>
      <c r="F4" s="1"/>
      <c r="G4" s="1"/>
      <c r="H4" s="1"/>
      <c r="I4" s="1"/>
      <c r="J4" s="1"/>
    </row>
    <row r="5" spans="1:10" ht="21.95" customHeight="1">
      <c r="A5" s="4"/>
      <c r="B5" s="61"/>
      <c r="C5" s="61"/>
      <c r="D5" s="139" t="s">
        <v>2</v>
      </c>
      <c r="E5" s="139"/>
      <c r="F5" s="139"/>
      <c r="G5" s="13"/>
      <c r="H5" s="139" t="s">
        <v>3</v>
      </c>
      <c r="I5" s="139"/>
      <c r="J5" s="139"/>
    </row>
    <row r="6" spans="1:10" ht="21.95" customHeight="1">
      <c r="A6" s="2"/>
      <c r="B6" s="60"/>
      <c r="C6" s="61"/>
      <c r="D6" s="15" t="s">
        <v>139</v>
      </c>
      <c r="E6" s="73"/>
      <c r="F6" s="15" t="s">
        <v>82</v>
      </c>
      <c r="G6" s="73"/>
      <c r="H6" s="15" t="s">
        <v>139</v>
      </c>
      <c r="I6" s="73"/>
      <c r="J6" s="15" t="s">
        <v>82</v>
      </c>
    </row>
    <row r="7" spans="1:10" ht="21.95" customHeight="1">
      <c r="A7" s="2" t="s">
        <v>4</v>
      </c>
      <c r="B7" s="60" t="s">
        <v>5</v>
      </c>
      <c r="C7" s="5"/>
      <c r="D7" s="5">
        <v>2021</v>
      </c>
      <c r="E7" s="5"/>
      <c r="F7" s="5">
        <v>2020</v>
      </c>
      <c r="G7" s="74"/>
      <c r="H7" s="121">
        <v>2021</v>
      </c>
      <c r="I7" s="121"/>
      <c r="J7" s="121">
        <v>2020</v>
      </c>
    </row>
    <row r="8" spans="1:10" ht="21.95" customHeight="1">
      <c r="A8" s="2"/>
      <c r="B8" s="60"/>
      <c r="C8" s="5"/>
      <c r="D8" s="5" t="s">
        <v>140</v>
      </c>
      <c r="E8" s="5"/>
      <c r="F8" s="62"/>
      <c r="G8" s="74"/>
      <c r="H8" s="5" t="s">
        <v>140</v>
      </c>
      <c r="I8" s="5"/>
      <c r="J8" s="62"/>
    </row>
    <row r="9" spans="1:10" ht="15">
      <c r="A9" s="2"/>
      <c r="B9" s="60"/>
      <c r="C9" s="5"/>
      <c r="D9" s="140" t="s">
        <v>141</v>
      </c>
      <c r="E9" s="140"/>
      <c r="F9" s="140"/>
      <c r="G9" s="140"/>
      <c r="H9" s="140"/>
      <c r="I9" s="140"/>
      <c r="J9" s="140"/>
    </row>
    <row r="10" spans="1:10" ht="21.95" customHeight="1">
      <c r="A10" s="65" t="s">
        <v>6</v>
      </c>
      <c r="B10" s="60"/>
      <c r="C10" s="60"/>
      <c r="D10" s="60"/>
      <c r="E10" s="60"/>
      <c r="F10" s="1"/>
      <c r="G10" s="1"/>
      <c r="H10" s="1"/>
      <c r="I10" s="1"/>
      <c r="J10" s="1"/>
    </row>
    <row r="11" spans="1:10" ht="21.95" customHeight="1">
      <c r="A11" s="4" t="s">
        <v>7</v>
      </c>
      <c r="B11" s="60"/>
      <c r="C11" s="60"/>
      <c r="D11" s="3">
        <v>145237</v>
      </c>
      <c r="E11" s="60"/>
      <c r="F11" s="3">
        <v>136188</v>
      </c>
      <c r="G11" s="3"/>
      <c r="H11" s="3">
        <v>43167</v>
      </c>
      <c r="I11" s="3"/>
      <c r="J11" s="3">
        <v>54538</v>
      </c>
    </row>
    <row r="12" spans="1:10" ht="21.95" customHeight="1">
      <c r="A12" s="55" t="s">
        <v>8</v>
      </c>
      <c r="B12" s="60">
        <v>7</v>
      </c>
      <c r="C12" s="60"/>
      <c r="D12" s="3">
        <v>53778</v>
      </c>
      <c r="E12" s="60"/>
      <c r="F12" s="3">
        <v>48664</v>
      </c>
      <c r="G12" s="3"/>
      <c r="H12" s="3">
        <v>4431</v>
      </c>
      <c r="I12" s="3"/>
      <c r="J12" s="3">
        <v>19155</v>
      </c>
    </row>
    <row r="13" spans="1:10" ht="21.95" customHeight="1">
      <c r="A13" s="55" t="s">
        <v>99</v>
      </c>
      <c r="B13" s="117" t="s">
        <v>189</v>
      </c>
      <c r="C13" s="60"/>
      <c r="D13" s="3">
        <v>134229</v>
      </c>
      <c r="E13" s="60"/>
      <c r="F13" s="3">
        <v>124635</v>
      </c>
      <c r="G13" s="3"/>
      <c r="H13" s="3">
        <v>76222</v>
      </c>
      <c r="I13" s="3"/>
      <c r="J13" s="3">
        <v>59738</v>
      </c>
    </row>
    <row r="14" spans="1:10" ht="21.95" customHeight="1">
      <c r="A14" s="55" t="s">
        <v>170</v>
      </c>
      <c r="B14" s="117">
        <v>9</v>
      </c>
      <c r="C14" s="117"/>
      <c r="D14" s="3">
        <v>48955</v>
      </c>
      <c r="E14" s="117"/>
      <c r="F14" s="3">
        <v>61264</v>
      </c>
      <c r="G14" s="3"/>
      <c r="H14" s="3">
        <v>16449</v>
      </c>
      <c r="I14" s="3"/>
      <c r="J14" s="3">
        <v>17640</v>
      </c>
    </row>
    <row r="15" spans="1:10" ht="21.95" customHeight="1">
      <c r="A15" s="4" t="s">
        <v>9</v>
      </c>
      <c r="B15" s="60">
        <v>6</v>
      </c>
      <c r="C15" s="60"/>
      <c r="D15" s="3">
        <v>0</v>
      </c>
      <c r="E15" s="60"/>
      <c r="F15" s="3">
        <v>0</v>
      </c>
      <c r="G15" s="3"/>
      <c r="H15" s="67">
        <v>26500</v>
      </c>
      <c r="I15" s="67"/>
      <c r="J15" s="67">
        <v>0</v>
      </c>
    </row>
    <row r="16" spans="1:10" ht="21.95" customHeight="1">
      <c r="A16" s="4" t="s">
        <v>10</v>
      </c>
      <c r="B16" s="60"/>
      <c r="C16" s="60"/>
      <c r="D16" s="3">
        <v>7425</v>
      </c>
      <c r="E16" s="60"/>
      <c r="F16" s="3">
        <v>7278</v>
      </c>
      <c r="G16" s="3"/>
      <c r="H16" s="3">
        <v>24</v>
      </c>
      <c r="I16" s="3"/>
      <c r="J16" s="3">
        <v>0</v>
      </c>
    </row>
    <row r="17" spans="1:10" ht="21.95" customHeight="1">
      <c r="A17" s="4" t="s">
        <v>169</v>
      </c>
      <c r="B17" s="60">
        <v>10</v>
      </c>
      <c r="C17" s="60"/>
      <c r="D17" s="3">
        <v>1110</v>
      </c>
      <c r="E17" s="60"/>
      <c r="F17" s="3">
        <v>11400</v>
      </c>
      <c r="G17" s="3"/>
      <c r="H17" s="3">
        <v>1110</v>
      </c>
      <c r="I17" s="3"/>
      <c r="J17" s="3">
        <v>11400</v>
      </c>
    </row>
    <row r="18" spans="1:10" ht="21.95" customHeight="1">
      <c r="A18" s="4" t="s">
        <v>83</v>
      </c>
      <c r="B18" s="60"/>
      <c r="C18" s="60"/>
      <c r="D18" s="3">
        <v>6765</v>
      </c>
      <c r="E18" s="60"/>
      <c r="F18" s="3">
        <v>5240</v>
      </c>
      <c r="G18" s="3"/>
      <c r="H18" s="3">
        <v>3651</v>
      </c>
      <c r="I18" s="3"/>
      <c r="J18" s="3">
        <v>3031</v>
      </c>
    </row>
    <row r="19" spans="1:10" ht="21.95" customHeight="1">
      <c r="A19" s="4" t="s">
        <v>84</v>
      </c>
      <c r="B19" s="60"/>
      <c r="C19" s="60"/>
      <c r="D19" s="3">
        <v>190</v>
      </c>
      <c r="E19" s="60"/>
      <c r="F19" s="3">
        <v>231</v>
      </c>
      <c r="G19" s="3"/>
      <c r="H19" s="3">
        <v>189</v>
      </c>
      <c r="I19" s="3"/>
      <c r="J19" s="3">
        <v>230</v>
      </c>
    </row>
    <row r="20" spans="1:10" ht="21.95" customHeight="1">
      <c r="A20" s="2" t="s">
        <v>11</v>
      </c>
      <c r="B20" s="60"/>
      <c r="C20" s="60"/>
      <c r="D20" s="66">
        <f>SUM(D11:D19)</f>
        <v>397689</v>
      </c>
      <c r="E20" s="60"/>
      <c r="F20" s="66">
        <f>SUM(F11:F19)</f>
        <v>394900</v>
      </c>
      <c r="G20" s="11"/>
      <c r="H20" s="66">
        <f>SUM(H11:H19)</f>
        <v>171743</v>
      </c>
      <c r="I20" s="13"/>
      <c r="J20" s="66">
        <f>SUM(J11:J19)</f>
        <v>165732</v>
      </c>
    </row>
    <row r="21" spans="1:10" ht="15" customHeight="1">
      <c r="A21" s="4"/>
      <c r="B21" s="60"/>
      <c r="C21" s="60"/>
      <c r="D21" s="60"/>
      <c r="E21" s="60"/>
      <c r="F21" s="3"/>
      <c r="G21" s="3"/>
      <c r="H21" s="3"/>
      <c r="I21" s="3"/>
      <c r="J21" s="3"/>
    </row>
    <row r="22" spans="1:10" ht="21.95" customHeight="1">
      <c r="A22" s="65" t="s">
        <v>12</v>
      </c>
      <c r="B22" s="60"/>
      <c r="C22" s="60"/>
      <c r="D22" s="60"/>
      <c r="E22" s="60"/>
      <c r="F22" s="3"/>
      <c r="G22" s="3"/>
      <c r="H22" s="3"/>
      <c r="I22" s="3"/>
      <c r="J22" s="3"/>
    </row>
    <row r="23" spans="1:10" ht="21.95" customHeight="1">
      <c r="A23" s="4" t="s">
        <v>171</v>
      </c>
      <c r="B23" s="60">
        <v>10</v>
      </c>
      <c r="C23" s="60"/>
      <c r="D23" s="3">
        <v>1020</v>
      </c>
      <c r="E23" s="60"/>
      <c r="F23" s="3">
        <v>1059</v>
      </c>
      <c r="G23" s="3"/>
      <c r="H23" s="3">
        <v>1020</v>
      </c>
      <c r="I23" s="3"/>
      <c r="J23" s="3">
        <v>1059</v>
      </c>
    </row>
    <row r="24" spans="1:10" ht="21.95" customHeight="1">
      <c r="A24" s="1" t="s">
        <v>13</v>
      </c>
      <c r="B24" s="117" t="s">
        <v>190</v>
      </c>
      <c r="C24" s="60"/>
      <c r="D24" s="3">
        <v>0</v>
      </c>
      <c r="E24" s="60"/>
      <c r="F24" s="3">
        <v>0</v>
      </c>
      <c r="G24" s="3"/>
      <c r="H24" s="67">
        <v>0</v>
      </c>
      <c r="I24" s="67"/>
      <c r="J24" s="67">
        <v>0</v>
      </c>
    </row>
    <row r="25" spans="1:10" ht="21.95" customHeight="1">
      <c r="A25" s="4" t="s">
        <v>14</v>
      </c>
      <c r="B25" s="60">
        <v>12</v>
      </c>
      <c r="C25" s="60"/>
      <c r="D25" s="3">
        <v>196565</v>
      </c>
      <c r="E25" s="60"/>
      <c r="F25" s="3">
        <v>197043</v>
      </c>
      <c r="G25" s="3"/>
      <c r="H25" s="3">
        <v>142492</v>
      </c>
      <c r="I25" s="3"/>
      <c r="J25" s="3">
        <v>142492</v>
      </c>
    </row>
    <row r="26" spans="1:10" ht="21.95" customHeight="1">
      <c r="A26" s="4" t="s">
        <v>15</v>
      </c>
      <c r="B26" s="126" t="s">
        <v>191</v>
      </c>
      <c r="C26" s="60"/>
      <c r="D26" s="3">
        <v>605337</v>
      </c>
      <c r="E26" s="60"/>
      <c r="F26" s="3">
        <v>620687</v>
      </c>
      <c r="G26" s="3"/>
      <c r="H26" s="3">
        <v>3201</v>
      </c>
      <c r="I26" s="3"/>
      <c r="J26" s="3">
        <v>3363</v>
      </c>
    </row>
    <row r="27" spans="1:10" ht="21.95" customHeight="1">
      <c r="A27" s="4" t="s">
        <v>138</v>
      </c>
      <c r="B27" s="60">
        <v>14</v>
      </c>
      <c r="C27" s="60"/>
      <c r="D27" s="3">
        <v>161320</v>
      </c>
      <c r="E27" s="60"/>
      <c r="F27" s="3">
        <v>161320</v>
      </c>
      <c r="G27" s="3"/>
      <c r="H27" s="3">
        <v>151949</v>
      </c>
      <c r="I27" s="3"/>
      <c r="J27" s="3">
        <v>151949</v>
      </c>
    </row>
    <row r="28" spans="1:10" ht="21.95" customHeight="1">
      <c r="A28" s="4" t="s">
        <v>143</v>
      </c>
      <c r="B28" s="60">
        <v>15</v>
      </c>
      <c r="C28" s="60"/>
      <c r="D28" s="3">
        <v>32503</v>
      </c>
      <c r="E28" s="60"/>
      <c r="F28" s="3">
        <v>32943</v>
      </c>
      <c r="G28" s="3"/>
      <c r="H28" s="26">
        <v>0</v>
      </c>
      <c r="I28" s="26"/>
      <c r="J28" s="26">
        <v>0</v>
      </c>
    </row>
    <row r="29" spans="1:10" ht="21.95" customHeight="1">
      <c r="A29" s="4" t="s">
        <v>178</v>
      </c>
      <c r="B29" s="126" t="s">
        <v>192</v>
      </c>
      <c r="C29" s="117"/>
      <c r="D29" s="3">
        <v>27498</v>
      </c>
      <c r="E29" s="117"/>
      <c r="F29" s="3">
        <v>28851</v>
      </c>
      <c r="G29" s="3"/>
      <c r="H29" s="26">
        <v>13437</v>
      </c>
      <c r="I29" s="26"/>
      <c r="J29" s="26">
        <v>14569</v>
      </c>
    </row>
    <row r="30" spans="1:10" ht="21.95" customHeight="1">
      <c r="A30" s="4" t="s">
        <v>16</v>
      </c>
      <c r="B30" s="60">
        <v>17</v>
      </c>
      <c r="C30" s="60"/>
      <c r="D30" s="3">
        <v>0</v>
      </c>
      <c r="E30" s="60"/>
      <c r="F30" s="3">
        <v>0</v>
      </c>
      <c r="G30" s="3"/>
      <c r="H30" s="26">
        <v>0</v>
      </c>
      <c r="I30" s="26"/>
      <c r="J30" s="26">
        <v>0</v>
      </c>
    </row>
    <row r="31" spans="1:10" ht="21.95" customHeight="1">
      <c r="A31" s="4" t="s">
        <v>105</v>
      </c>
      <c r="B31" s="60">
        <v>18</v>
      </c>
      <c r="C31" s="60"/>
      <c r="D31" s="3">
        <v>250</v>
      </c>
      <c r="E31" s="60"/>
      <c r="F31" s="3">
        <v>285</v>
      </c>
      <c r="G31" s="3"/>
      <c r="H31" s="26">
        <v>84</v>
      </c>
      <c r="I31" s="26"/>
      <c r="J31" s="26">
        <v>90</v>
      </c>
    </row>
    <row r="32" spans="1:10" ht="21.95" customHeight="1">
      <c r="A32" s="4" t="s">
        <v>17</v>
      </c>
      <c r="B32" s="60"/>
      <c r="C32" s="60"/>
      <c r="D32" s="3">
        <v>68993</v>
      </c>
      <c r="E32" s="60"/>
      <c r="F32" s="3">
        <v>68946</v>
      </c>
      <c r="G32" s="3"/>
      <c r="H32" s="3">
        <v>68950</v>
      </c>
      <c r="I32" s="3"/>
      <c r="J32" s="3">
        <v>68903</v>
      </c>
    </row>
    <row r="33" spans="1:10" ht="21.95" customHeight="1">
      <c r="A33" s="4" t="s">
        <v>135</v>
      </c>
      <c r="B33" s="60">
        <v>19</v>
      </c>
      <c r="C33" s="60"/>
      <c r="D33" s="3">
        <v>0</v>
      </c>
      <c r="E33" s="60"/>
      <c r="F33" s="3">
        <v>0</v>
      </c>
      <c r="G33" s="3"/>
      <c r="H33" s="3">
        <v>0</v>
      </c>
      <c r="I33" s="3"/>
      <c r="J33" s="3">
        <v>0</v>
      </c>
    </row>
    <row r="34" spans="1:10" ht="21.95" customHeight="1">
      <c r="A34" s="4" t="s">
        <v>18</v>
      </c>
      <c r="B34" s="60">
        <v>21</v>
      </c>
      <c r="C34" s="60"/>
      <c r="D34" s="3">
        <v>53910</v>
      </c>
      <c r="E34" s="60"/>
      <c r="F34" s="3">
        <v>53910</v>
      </c>
      <c r="G34" s="3"/>
      <c r="H34" s="12">
        <v>17141</v>
      </c>
      <c r="I34" s="12"/>
      <c r="J34" s="12">
        <v>17141</v>
      </c>
    </row>
    <row r="35" spans="1:10" ht="21.95" customHeight="1">
      <c r="A35" s="2" t="s">
        <v>19</v>
      </c>
      <c r="B35" s="60"/>
      <c r="C35" s="60"/>
      <c r="D35" s="66">
        <f>SUM(D23:D34)</f>
        <v>1147396</v>
      </c>
      <c r="E35" s="60"/>
      <c r="F35" s="66">
        <f>SUM(F23:F34)</f>
        <v>1165044</v>
      </c>
      <c r="G35" s="11"/>
      <c r="H35" s="66">
        <f>SUM(H23:H34)</f>
        <v>398274</v>
      </c>
      <c r="I35" s="13"/>
      <c r="J35" s="66">
        <f>SUM(J23:J34)</f>
        <v>399566</v>
      </c>
    </row>
    <row r="36" spans="1:10" ht="13.5" customHeight="1">
      <c r="A36" s="2"/>
      <c r="B36" s="60"/>
      <c r="C36" s="60"/>
      <c r="D36" s="3"/>
      <c r="E36" s="60"/>
      <c r="F36" s="3"/>
      <c r="G36" s="3"/>
      <c r="H36" s="3"/>
      <c r="I36" s="3"/>
      <c r="J36" s="3"/>
    </row>
    <row r="37" spans="1:10" ht="21.95" customHeight="1" thickBot="1">
      <c r="A37" s="2" t="s">
        <v>20</v>
      </c>
      <c r="B37" s="60"/>
      <c r="C37" s="60"/>
      <c r="D37" s="10">
        <f>D20+D35</f>
        <v>1545085</v>
      </c>
      <c r="E37" s="60"/>
      <c r="F37" s="10">
        <f>F20+F35</f>
        <v>1559944</v>
      </c>
      <c r="G37" s="11"/>
      <c r="H37" s="10">
        <f>H20+H35</f>
        <v>570017</v>
      </c>
      <c r="I37" s="13"/>
      <c r="J37" s="10">
        <f>J20+J35</f>
        <v>565298</v>
      </c>
    </row>
    <row r="38" spans="1:10" s="105" customFormat="1" ht="21.95" customHeight="1" thickTop="1">
      <c r="A38" s="103" t="s">
        <v>0</v>
      </c>
      <c r="B38" s="104"/>
      <c r="C38" s="104"/>
      <c r="D38" s="104"/>
      <c r="E38" s="104"/>
      <c r="F38" s="106"/>
      <c r="G38" s="106"/>
      <c r="H38" s="106"/>
      <c r="I38" s="106"/>
      <c r="J38" s="106"/>
    </row>
    <row r="39" spans="1:10" ht="21.95" customHeight="1">
      <c r="A39" s="2" t="s">
        <v>1</v>
      </c>
      <c r="B39" s="1"/>
      <c r="C39" s="1"/>
      <c r="D39" s="1"/>
      <c r="E39" s="1"/>
      <c r="F39" s="3"/>
      <c r="G39" s="3"/>
      <c r="H39" s="3"/>
      <c r="I39" s="3"/>
      <c r="J39" s="3"/>
    </row>
    <row r="40" spans="1:10" ht="21.95" customHeight="1">
      <c r="A40" s="2" t="s">
        <v>188</v>
      </c>
      <c r="B40" s="1"/>
      <c r="C40" s="1"/>
      <c r="D40" s="1"/>
      <c r="E40" s="1"/>
      <c r="F40" s="3"/>
      <c r="G40" s="3"/>
      <c r="H40" s="3"/>
      <c r="I40" s="3"/>
      <c r="J40" s="3"/>
    </row>
    <row r="41" spans="1:10" ht="21.95" customHeight="1">
      <c r="A41" s="2"/>
      <c r="B41" s="1"/>
      <c r="C41" s="1"/>
      <c r="D41" s="1"/>
      <c r="E41" s="1"/>
      <c r="F41" s="3"/>
      <c r="G41" s="3"/>
      <c r="H41" s="3"/>
      <c r="I41" s="3"/>
      <c r="J41" s="3"/>
    </row>
    <row r="42" spans="1:10" ht="21.95" customHeight="1">
      <c r="A42" s="4"/>
      <c r="B42" s="61"/>
      <c r="C42" s="61"/>
      <c r="D42" s="139" t="s">
        <v>2</v>
      </c>
      <c r="E42" s="139"/>
      <c r="F42" s="139"/>
      <c r="G42" s="13"/>
      <c r="H42" s="139" t="s">
        <v>3</v>
      </c>
      <c r="I42" s="139"/>
      <c r="J42" s="139"/>
    </row>
    <row r="43" spans="1:10" ht="21.95" customHeight="1">
      <c r="A43" s="2"/>
      <c r="B43" s="60"/>
      <c r="C43" s="61"/>
      <c r="D43" s="15" t="s">
        <v>139</v>
      </c>
      <c r="E43" s="73"/>
      <c r="F43" s="15" t="s">
        <v>82</v>
      </c>
      <c r="G43" s="73"/>
      <c r="H43" s="15" t="s">
        <v>139</v>
      </c>
      <c r="I43" s="73"/>
      <c r="J43" s="15" t="s">
        <v>82</v>
      </c>
    </row>
    <row r="44" spans="1:10" ht="21.95" customHeight="1">
      <c r="A44" s="2" t="s">
        <v>21</v>
      </c>
      <c r="B44" s="60" t="s">
        <v>5</v>
      </c>
      <c r="C44" s="5"/>
      <c r="D44" s="121">
        <v>2021</v>
      </c>
      <c r="E44" s="121"/>
      <c r="F44" s="121">
        <v>2020</v>
      </c>
      <c r="G44" s="74"/>
      <c r="H44" s="121">
        <v>2021</v>
      </c>
      <c r="I44" s="121"/>
      <c r="J44" s="121">
        <v>2020</v>
      </c>
    </row>
    <row r="45" spans="1:10" ht="21.95" customHeight="1">
      <c r="A45" s="2"/>
      <c r="B45" s="60"/>
      <c r="C45" s="5"/>
      <c r="D45" s="5" t="s">
        <v>140</v>
      </c>
      <c r="E45" s="5"/>
      <c r="F45" s="62"/>
      <c r="G45" s="74"/>
      <c r="H45" s="5" t="s">
        <v>140</v>
      </c>
      <c r="I45" s="5"/>
      <c r="J45" s="62"/>
    </row>
    <row r="46" spans="1:10" ht="21.95" customHeight="1">
      <c r="A46" s="2"/>
      <c r="B46" s="60"/>
      <c r="C46" s="5"/>
      <c r="D46" s="140" t="s">
        <v>141</v>
      </c>
      <c r="E46" s="140"/>
      <c r="F46" s="140"/>
      <c r="G46" s="140"/>
      <c r="H46" s="140"/>
      <c r="I46" s="140"/>
      <c r="J46" s="140"/>
    </row>
    <row r="47" spans="1:10" ht="21.95" customHeight="1">
      <c r="A47" s="65" t="s">
        <v>22</v>
      </c>
      <c r="B47" s="5"/>
      <c r="C47" s="5"/>
      <c r="D47" s="5"/>
      <c r="E47" s="5"/>
      <c r="F47" s="3"/>
      <c r="G47" s="3"/>
      <c r="H47" s="3"/>
      <c r="I47" s="3"/>
      <c r="J47" s="3"/>
    </row>
    <row r="48" spans="1:10" ht="21.95" customHeight="1">
      <c r="A48" s="4" t="s">
        <v>23</v>
      </c>
      <c r="B48" s="5"/>
      <c r="C48" s="5"/>
      <c r="D48" s="5"/>
      <c r="E48" s="5"/>
      <c r="F48" s="3"/>
      <c r="G48" s="3"/>
      <c r="H48" s="3"/>
      <c r="I48" s="3"/>
      <c r="J48" s="3"/>
    </row>
    <row r="49" spans="1:10" ht="21.95" customHeight="1">
      <c r="A49" s="4" t="s">
        <v>24</v>
      </c>
      <c r="B49" s="60">
        <v>22</v>
      </c>
      <c r="C49" s="5"/>
      <c r="D49" s="3">
        <v>28524</v>
      </c>
      <c r="E49" s="5"/>
      <c r="F49" s="3">
        <v>30288</v>
      </c>
      <c r="G49" s="3"/>
      <c r="H49" s="3">
        <v>9</v>
      </c>
      <c r="I49" s="3"/>
      <c r="J49" s="3">
        <v>41</v>
      </c>
    </row>
    <row r="50" spans="1:10" ht="21.95" customHeight="1">
      <c r="A50" s="4" t="s">
        <v>25</v>
      </c>
      <c r="B50" s="126" t="s">
        <v>193</v>
      </c>
      <c r="C50" s="60"/>
      <c r="D50" s="3">
        <v>22345</v>
      </c>
      <c r="E50" s="60"/>
      <c r="F50" s="3">
        <v>26584</v>
      </c>
      <c r="G50" s="3"/>
      <c r="H50" s="3">
        <v>2589</v>
      </c>
      <c r="I50" s="3"/>
      <c r="J50" s="3">
        <v>1816</v>
      </c>
    </row>
    <row r="51" spans="1:10" ht="21.95" customHeight="1">
      <c r="A51" s="4" t="s">
        <v>101</v>
      </c>
      <c r="B51" s="126" t="s">
        <v>194</v>
      </c>
      <c r="C51" s="60"/>
      <c r="D51" s="3">
        <v>118605</v>
      </c>
      <c r="E51" s="60"/>
      <c r="F51" s="3">
        <v>121097</v>
      </c>
      <c r="G51" s="3"/>
      <c r="H51" s="3">
        <v>27645</v>
      </c>
      <c r="I51" s="3"/>
      <c r="J51" s="3">
        <v>28537</v>
      </c>
    </row>
    <row r="52" spans="1:10" ht="21.95" customHeight="1">
      <c r="A52" s="4" t="s">
        <v>85</v>
      </c>
      <c r="B52" s="60"/>
      <c r="C52" s="60"/>
      <c r="D52" s="3">
        <v>32712</v>
      </c>
      <c r="E52" s="60"/>
      <c r="F52" s="3">
        <v>36893</v>
      </c>
      <c r="G52" s="3"/>
      <c r="H52" s="3">
        <v>6381</v>
      </c>
      <c r="I52" s="3"/>
      <c r="J52" s="3">
        <v>7046</v>
      </c>
    </row>
    <row r="53" spans="1:10" ht="21.95" customHeight="1">
      <c r="A53" s="4" t="s">
        <v>239</v>
      </c>
      <c r="B53" s="138" t="s">
        <v>230</v>
      </c>
      <c r="C53" s="60"/>
      <c r="D53" s="3">
        <v>134741</v>
      </c>
      <c r="E53" s="60"/>
      <c r="F53" s="3">
        <v>144914</v>
      </c>
      <c r="G53" s="3"/>
      <c r="H53" s="3">
        <v>0</v>
      </c>
      <c r="I53" s="3"/>
      <c r="J53" s="67">
        <v>0</v>
      </c>
    </row>
    <row r="54" spans="1:10" ht="21.95" customHeight="1">
      <c r="A54" s="4" t="s">
        <v>179</v>
      </c>
      <c r="B54" s="126" t="s">
        <v>195</v>
      </c>
      <c r="C54" s="60"/>
      <c r="D54" s="3">
        <v>5989</v>
      </c>
      <c r="E54" s="60"/>
      <c r="F54" s="3">
        <v>6290</v>
      </c>
      <c r="G54" s="3"/>
      <c r="H54" s="3">
        <v>3518</v>
      </c>
      <c r="I54" s="3"/>
      <c r="J54" s="67">
        <v>3525</v>
      </c>
    </row>
    <row r="55" spans="1:10" ht="21.95" customHeight="1">
      <c r="A55" s="4" t="s">
        <v>153</v>
      </c>
      <c r="B55" s="60">
        <v>29</v>
      </c>
      <c r="C55" s="60"/>
      <c r="D55" s="3">
        <v>30472</v>
      </c>
      <c r="E55" s="60"/>
      <c r="F55" s="3">
        <v>22821</v>
      </c>
      <c r="G55" s="3"/>
      <c r="H55" s="3">
        <v>30472</v>
      </c>
      <c r="I55" s="3"/>
      <c r="J55" s="3">
        <v>22821</v>
      </c>
    </row>
    <row r="56" spans="1:10" ht="21.95" customHeight="1">
      <c r="A56" s="4" t="s">
        <v>142</v>
      </c>
      <c r="B56" s="60">
        <v>25</v>
      </c>
      <c r="C56" s="60"/>
      <c r="D56" s="3">
        <v>10000</v>
      </c>
      <c r="E56" s="60"/>
      <c r="F56" s="3">
        <v>10000</v>
      </c>
      <c r="G56" s="3"/>
      <c r="H56" s="3">
        <v>10000</v>
      </c>
      <c r="I56" s="3"/>
      <c r="J56" s="3">
        <v>10000</v>
      </c>
    </row>
    <row r="57" spans="1:10" ht="21.95" customHeight="1">
      <c r="A57" s="4" t="s">
        <v>172</v>
      </c>
      <c r="B57" s="117"/>
      <c r="C57" s="117"/>
      <c r="D57" s="3">
        <v>1249</v>
      </c>
      <c r="E57" s="117"/>
      <c r="F57" s="3">
        <v>788</v>
      </c>
      <c r="G57" s="3"/>
      <c r="H57" s="3">
        <v>0</v>
      </c>
      <c r="I57" s="3"/>
      <c r="J57" s="3">
        <v>0</v>
      </c>
    </row>
    <row r="58" spans="1:10" ht="21.95" customHeight="1">
      <c r="A58" s="2" t="s">
        <v>26</v>
      </c>
      <c r="B58" s="60"/>
      <c r="C58" s="60"/>
      <c r="D58" s="66">
        <f>SUM(D49:D57)</f>
        <v>384637</v>
      </c>
      <c r="E58" s="60"/>
      <c r="F58" s="66">
        <f>SUM(F49:F57)</f>
        <v>399675</v>
      </c>
      <c r="G58" s="11"/>
      <c r="H58" s="66">
        <f>SUM(H49:H57)</f>
        <v>80614</v>
      </c>
      <c r="I58" s="13"/>
      <c r="J58" s="66">
        <f>SUM(J49:J57)</f>
        <v>73786</v>
      </c>
    </row>
    <row r="59" spans="1:10" ht="21.95" customHeight="1">
      <c r="B59" s="60"/>
      <c r="C59" s="60"/>
      <c r="D59" s="60"/>
      <c r="E59" s="60"/>
      <c r="F59" s="3"/>
      <c r="G59" s="3"/>
      <c r="H59" s="3"/>
      <c r="I59" s="3"/>
      <c r="J59" s="3"/>
    </row>
    <row r="60" spans="1:10" ht="21.95" customHeight="1">
      <c r="A60" s="65" t="s">
        <v>27</v>
      </c>
      <c r="B60" s="60"/>
      <c r="C60" s="60"/>
      <c r="D60" s="60"/>
      <c r="E60" s="60"/>
      <c r="F60" s="3"/>
      <c r="G60" s="3"/>
      <c r="H60" s="3"/>
      <c r="I60" s="3"/>
      <c r="J60" s="3"/>
    </row>
    <row r="61" spans="1:10" ht="21.95" customHeight="1">
      <c r="A61" s="4" t="s">
        <v>28</v>
      </c>
      <c r="B61" s="138" t="s">
        <v>230</v>
      </c>
      <c r="C61" s="60"/>
      <c r="D61" s="3">
        <v>0</v>
      </c>
      <c r="E61" s="60"/>
      <c r="F61" s="67">
        <v>0</v>
      </c>
      <c r="G61" s="3"/>
      <c r="H61" s="67">
        <v>0</v>
      </c>
      <c r="I61" s="67"/>
      <c r="J61" s="67">
        <v>0</v>
      </c>
    </row>
    <row r="62" spans="1:10" ht="21.95" customHeight="1">
      <c r="A62" s="4" t="s">
        <v>173</v>
      </c>
      <c r="B62" s="126">
        <v>20</v>
      </c>
      <c r="C62" s="60"/>
      <c r="D62" s="3">
        <v>1575</v>
      </c>
      <c r="E62" s="60"/>
      <c r="F62" s="67">
        <v>1560</v>
      </c>
      <c r="G62" s="3"/>
      <c r="H62" s="67">
        <v>1560</v>
      </c>
      <c r="I62" s="67"/>
      <c r="J62" s="67">
        <v>1560</v>
      </c>
    </row>
    <row r="63" spans="1:10" ht="21.95" customHeight="1">
      <c r="A63" s="4" t="s">
        <v>180</v>
      </c>
      <c r="B63" s="117" t="s">
        <v>195</v>
      </c>
      <c r="C63" s="117"/>
      <c r="D63" s="3">
        <v>18175</v>
      </c>
      <c r="E63" s="117"/>
      <c r="F63" s="67">
        <v>19563</v>
      </c>
      <c r="G63" s="3"/>
      <c r="H63" s="67">
        <v>4758</v>
      </c>
      <c r="I63" s="67"/>
      <c r="J63" s="67">
        <v>5651</v>
      </c>
    </row>
    <row r="64" spans="1:10" ht="21.95" customHeight="1">
      <c r="A64" s="4" t="s">
        <v>186</v>
      </c>
      <c r="C64" s="60"/>
    </row>
    <row r="65" spans="1:10" ht="21.95" customHeight="1">
      <c r="A65" s="4" t="s">
        <v>187</v>
      </c>
      <c r="B65" s="60">
        <v>28</v>
      </c>
      <c r="C65" s="129"/>
      <c r="D65" s="3">
        <v>5308</v>
      </c>
      <c r="E65" s="60"/>
      <c r="F65" s="67">
        <v>5408</v>
      </c>
      <c r="G65" s="3"/>
      <c r="H65" s="3">
        <v>4036</v>
      </c>
      <c r="I65" s="3"/>
      <c r="J65" s="67">
        <v>3923</v>
      </c>
    </row>
    <row r="66" spans="1:10" ht="21.95" customHeight="1">
      <c r="A66" s="4" t="s">
        <v>154</v>
      </c>
      <c r="B66" s="60">
        <v>29</v>
      </c>
      <c r="C66" s="60"/>
      <c r="D66" s="3">
        <v>8326</v>
      </c>
      <c r="E66" s="60"/>
      <c r="F66" s="67">
        <v>8326</v>
      </c>
      <c r="G66" s="3"/>
      <c r="H66" s="3">
        <v>77942</v>
      </c>
      <c r="I66" s="3"/>
      <c r="J66" s="67">
        <v>77942</v>
      </c>
    </row>
    <row r="67" spans="1:10" ht="21.95" customHeight="1">
      <c r="A67" s="4" t="s">
        <v>29</v>
      </c>
      <c r="B67" s="60"/>
      <c r="C67" s="60"/>
      <c r="D67" s="3">
        <v>9099</v>
      </c>
      <c r="E67" s="60"/>
      <c r="F67" s="67">
        <v>9210</v>
      </c>
      <c r="G67" s="3"/>
      <c r="H67" s="26">
        <v>1879</v>
      </c>
      <c r="I67" s="26"/>
      <c r="J67" s="67">
        <v>1879</v>
      </c>
    </row>
    <row r="68" spans="1:10" ht="21.95" customHeight="1">
      <c r="A68" s="2" t="s">
        <v>30</v>
      </c>
      <c r="B68" s="60"/>
      <c r="C68" s="60"/>
      <c r="D68" s="66">
        <f>SUM(D61:D67)</f>
        <v>42483</v>
      </c>
      <c r="E68" s="60"/>
      <c r="F68" s="66">
        <f>SUM(F61:F67)</f>
        <v>44067</v>
      </c>
      <c r="G68" s="11"/>
      <c r="H68" s="66">
        <f>SUM(H61:H67)</f>
        <v>90175</v>
      </c>
      <c r="I68" s="13"/>
      <c r="J68" s="66">
        <f>SUM(J61:J67)</f>
        <v>90955</v>
      </c>
    </row>
    <row r="69" spans="1:10" ht="21.95" customHeight="1">
      <c r="A69" s="2" t="s">
        <v>31</v>
      </c>
      <c r="B69" s="60"/>
      <c r="C69" s="60"/>
      <c r="D69" s="66">
        <f>D58+D68</f>
        <v>427120</v>
      </c>
      <c r="E69" s="60"/>
      <c r="F69" s="66">
        <f>F58+F68</f>
        <v>443742</v>
      </c>
      <c r="G69" s="11"/>
      <c r="H69" s="66">
        <f>H58+H68</f>
        <v>170789</v>
      </c>
      <c r="I69" s="13"/>
      <c r="J69" s="66">
        <f>J58+J68</f>
        <v>164741</v>
      </c>
    </row>
    <row r="70" spans="1:10" ht="21.95" customHeight="1">
      <c r="A70" s="2"/>
      <c r="B70" s="60"/>
      <c r="C70" s="60"/>
      <c r="D70" s="60"/>
      <c r="E70" s="60"/>
      <c r="F70" s="12"/>
      <c r="G70" s="3"/>
      <c r="H70" s="12"/>
      <c r="I70" s="12"/>
      <c r="J70" s="12"/>
    </row>
    <row r="71" spans="1:10" s="105" customFormat="1" ht="21.95" customHeight="1">
      <c r="A71" s="103" t="s">
        <v>0</v>
      </c>
      <c r="B71" s="104"/>
      <c r="C71" s="104"/>
      <c r="D71" s="104"/>
      <c r="E71" s="104"/>
      <c r="F71" s="106"/>
      <c r="G71" s="106"/>
      <c r="H71" s="106"/>
      <c r="I71" s="106"/>
      <c r="J71" s="106"/>
    </row>
    <row r="72" spans="1:10" ht="21.95" customHeight="1">
      <c r="A72" s="2" t="s">
        <v>1</v>
      </c>
      <c r="B72" s="1"/>
      <c r="C72" s="1"/>
      <c r="D72" s="1"/>
      <c r="E72" s="1"/>
      <c r="F72" s="3"/>
      <c r="G72" s="3"/>
      <c r="H72" s="3"/>
      <c r="I72" s="3"/>
      <c r="J72" s="3"/>
    </row>
    <row r="73" spans="1:10" ht="21.95" customHeight="1">
      <c r="A73" s="2" t="s">
        <v>188</v>
      </c>
      <c r="B73" s="1"/>
      <c r="C73" s="1"/>
      <c r="D73" s="1"/>
      <c r="E73" s="1"/>
      <c r="F73" s="3"/>
      <c r="G73" s="3"/>
      <c r="H73" s="3"/>
      <c r="I73" s="3"/>
      <c r="J73" s="3"/>
    </row>
    <row r="74" spans="1:10" ht="21.95" customHeight="1">
      <c r="A74" s="2"/>
      <c r="B74" s="1"/>
      <c r="C74" s="1"/>
      <c r="D74" s="1"/>
      <c r="E74" s="1"/>
      <c r="F74" s="3"/>
      <c r="G74" s="3"/>
      <c r="H74" s="3"/>
      <c r="I74" s="3"/>
      <c r="J74" s="3"/>
    </row>
    <row r="75" spans="1:10" ht="21.95" customHeight="1">
      <c r="A75" s="4"/>
      <c r="B75" s="61"/>
      <c r="C75" s="61"/>
      <c r="D75" s="139" t="s">
        <v>2</v>
      </c>
      <c r="E75" s="139"/>
      <c r="F75" s="139"/>
      <c r="G75" s="13"/>
      <c r="H75" s="139" t="s">
        <v>3</v>
      </c>
      <c r="I75" s="139"/>
      <c r="J75" s="139"/>
    </row>
    <row r="76" spans="1:10" ht="21.95" customHeight="1">
      <c r="A76" s="2"/>
      <c r="B76" s="60"/>
      <c r="C76" s="61"/>
      <c r="D76" s="15" t="s">
        <v>139</v>
      </c>
      <c r="E76" s="73"/>
      <c r="F76" s="15" t="s">
        <v>82</v>
      </c>
      <c r="G76" s="73"/>
      <c r="H76" s="15" t="s">
        <v>139</v>
      </c>
      <c r="I76" s="73"/>
      <c r="J76" s="15" t="s">
        <v>82</v>
      </c>
    </row>
    <row r="77" spans="1:10" ht="21.95" customHeight="1">
      <c r="A77" s="2" t="s">
        <v>21</v>
      </c>
      <c r="B77" s="60" t="s">
        <v>5</v>
      </c>
      <c r="C77" s="5"/>
      <c r="D77" s="121">
        <v>2021</v>
      </c>
      <c r="E77" s="121"/>
      <c r="F77" s="121">
        <v>2020</v>
      </c>
      <c r="G77" s="74"/>
      <c r="H77" s="121">
        <v>2021</v>
      </c>
      <c r="I77" s="121"/>
      <c r="J77" s="121">
        <v>2020</v>
      </c>
    </row>
    <row r="78" spans="1:10" ht="21.95" customHeight="1">
      <c r="A78" s="2"/>
      <c r="B78" s="60"/>
      <c r="C78" s="5"/>
      <c r="D78" s="5" t="s">
        <v>140</v>
      </c>
      <c r="E78" s="5"/>
      <c r="F78" s="62"/>
      <c r="G78" s="74"/>
      <c r="H78" s="5" t="s">
        <v>140</v>
      </c>
      <c r="I78" s="5"/>
      <c r="J78" s="62"/>
    </row>
    <row r="79" spans="1:10" ht="21.95" customHeight="1">
      <c r="A79" s="2"/>
      <c r="B79" s="60"/>
      <c r="C79" s="5"/>
      <c r="D79" s="140" t="s">
        <v>141</v>
      </c>
      <c r="E79" s="140"/>
      <c r="F79" s="140"/>
      <c r="G79" s="140"/>
      <c r="H79" s="140"/>
      <c r="I79" s="140"/>
      <c r="J79" s="140"/>
    </row>
    <row r="80" spans="1:10" ht="21.95" customHeight="1">
      <c r="A80" s="65" t="s">
        <v>32</v>
      </c>
      <c r="B80" s="60"/>
      <c r="C80" s="60"/>
      <c r="D80" s="60"/>
      <c r="E80" s="60"/>
      <c r="F80" s="75"/>
      <c r="G80" s="75"/>
      <c r="H80" s="75"/>
      <c r="I80" s="75"/>
      <c r="J80" s="75"/>
    </row>
    <row r="81" spans="1:10" ht="21.95" customHeight="1">
      <c r="A81" s="4" t="s">
        <v>33</v>
      </c>
      <c r="B81" s="60">
        <v>30</v>
      </c>
      <c r="C81" s="60"/>
      <c r="D81" s="60"/>
      <c r="E81" s="60"/>
      <c r="F81" s="3"/>
      <c r="G81" s="3"/>
      <c r="H81" s="3"/>
      <c r="I81" s="3"/>
      <c r="J81" s="3"/>
    </row>
    <row r="82" spans="1:10" ht="21.95" customHeight="1" thickBot="1">
      <c r="A82" s="4" t="s">
        <v>34</v>
      </c>
      <c r="B82" s="60"/>
      <c r="C82" s="60"/>
      <c r="D82" s="76">
        <v>4476576</v>
      </c>
      <c r="E82" s="60"/>
      <c r="F82" s="76">
        <v>4476576</v>
      </c>
      <c r="G82" s="3"/>
      <c r="H82" s="76">
        <v>4476576</v>
      </c>
      <c r="I82" s="12"/>
      <c r="J82" s="76">
        <v>4476576</v>
      </c>
    </row>
    <row r="83" spans="1:10" ht="21.95" customHeight="1" thickTop="1">
      <c r="A83" s="4" t="s">
        <v>106</v>
      </c>
      <c r="B83" s="60"/>
      <c r="C83" s="60"/>
      <c r="D83" s="3">
        <v>2493455</v>
      </c>
      <c r="E83" s="60"/>
      <c r="F83" s="3">
        <v>2493455</v>
      </c>
      <c r="G83" s="3"/>
      <c r="H83" s="3">
        <v>2493455</v>
      </c>
      <c r="I83" s="3"/>
      <c r="J83" s="3">
        <v>2493455</v>
      </c>
    </row>
    <row r="84" spans="1:10" ht="21.95" customHeight="1">
      <c r="A84" s="4" t="s">
        <v>107</v>
      </c>
      <c r="B84" s="60"/>
      <c r="C84" s="60"/>
      <c r="D84" s="3">
        <v>1422185</v>
      </c>
      <c r="E84" s="60"/>
      <c r="F84" s="3">
        <v>1422185</v>
      </c>
      <c r="G84" s="3"/>
      <c r="H84" s="3">
        <v>1422185</v>
      </c>
      <c r="I84" s="3"/>
      <c r="J84" s="3">
        <v>1422185</v>
      </c>
    </row>
    <row r="85" spans="1:10" ht="21.95" customHeight="1">
      <c r="A85" s="4" t="s">
        <v>127</v>
      </c>
      <c r="B85" s="60"/>
      <c r="C85" s="60"/>
      <c r="D85" s="60"/>
      <c r="E85" s="60"/>
    </row>
    <row r="86" spans="1:10" ht="21.95" customHeight="1">
      <c r="A86" s="4" t="s">
        <v>144</v>
      </c>
      <c r="B86" s="60"/>
      <c r="C86" s="60"/>
      <c r="D86" s="3">
        <v>464905</v>
      </c>
      <c r="E86" s="60"/>
      <c r="F86" s="3">
        <v>464905</v>
      </c>
      <c r="G86" s="3"/>
      <c r="H86" s="3">
        <v>464905</v>
      </c>
      <c r="I86" s="3"/>
      <c r="J86" s="3">
        <v>464905</v>
      </c>
    </row>
    <row r="87" spans="1:10" ht="21.95" customHeight="1">
      <c r="A87" s="4" t="s">
        <v>108</v>
      </c>
      <c r="B87" s="60"/>
      <c r="C87" s="60"/>
      <c r="D87" s="60"/>
      <c r="E87" s="60"/>
    </row>
    <row r="88" spans="1:10" ht="21.95" customHeight="1">
      <c r="A88" s="4" t="s">
        <v>164</v>
      </c>
      <c r="B88" s="60"/>
      <c r="C88" s="60"/>
      <c r="D88" s="3">
        <v>-369648</v>
      </c>
      <c r="E88" s="60"/>
      <c r="F88" s="3">
        <v>-369648</v>
      </c>
      <c r="G88" s="3"/>
      <c r="H88" s="3">
        <v>0</v>
      </c>
      <c r="I88" s="3"/>
      <c r="J88" s="3">
        <v>0</v>
      </c>
    </row>
    <row r="89" spans="1:10" ht="21.95" customHeight="1">
      <c r="A89" s="4" t="s">
        <v>35</v>
      </c>
      <c r="B89" s="60"/>
      <c r="C89" s="60"/>
      <c r="D89" s="60"/>
      <c r="E89" s="60"/>
      <c r="F89" s="3"/>
      <c r="G89" s="3"/>
      <c r="H89" s="3"/>
      <c r="I89" s="3"/>
      <c r="J89" s="3"/>
    </row>
    <row r="90" spans="1:10" ht="21.95" customHeight="1">
      <c r="A90" s="4" t="s">
        <v>36</v>
      </c>
      <c r="B90" s="60"/>
      <c r="C90" s="60"/>
      <c r="D90" s="60"/>
      <c r="E90" s="60"/>
      <c r="F90" s="3"/>
      <c r="G90" s="3"/>
      <c r="H90" s="3"/>
      <c r="I90" s="3"/>
      <c r="J90" s="3"/>
    </row>
    <row r="91" spans="1:10" ht="21.95" customHeight="1">
      <c r="A91" s="4" t="s">
        <v>37</v>
      </c>
      <c r="B91" s="60"/>
      <c r="C91" s="60"/>
      <c r="D91" s="3">
        <v>2096</v>
      </c>
      <c r="E91" s="60"/>
      <c r="F91" s="3">
        <v>2096</v>
      </c>
      <c r="G91" s="3"/>
      <c r="H91" s="3">
        <v>2096</v>
      </c>
      <c r="I91" s="3"/>
      <c r="J91" s="3">
        <v>2096</v>
      </c>
    </row>
    <row r="92" spans="1:10" ht="21.95" customHeight="1">
      <c r="A92" s="4" t="s">
        <v>165</v>
      </c>
      <c r="B92" s="60"/>
      <c r="C92" s="60"/>
      <c r="D92" s="12">
        <v>-2895737</v>
      </c>
      <c r="E92" s="60"/>
      <c r="F92" s="12">
        <v>-2897538</v>
      </c>
      <c r="G92" s="12"/>
      <c r="H92" s="12">
        <v>-3984122</v>
      </c>
      <c r="I92" s="12"/>
      <c r="J92" s="12">
        <v>-3982831</v>
      </c>
    </row>
    <row r="93" spans="1:10" ht="21.95" customHeight="1">
      <c r="A93" s="4" t="s">
        <v>38</v>
      </c>
      <c r="B93" s="60">
        <v>10</v>
      </c>
      <c r="C93" s="60"/>
      <c r="D93" s="9">
        <v>709</v>
      </c>
      <c r="E93" s="60"/>
      <c r="F93" s="9">
        <v>747</v>
      </c>
      <c r="G93" s="12"/>
      <c r="H93" s="9">
        <v>709</v>
      </c>
      <c r="I93" s="12"/>
      <c r="J93" s="9">
        <v>747</v>
      </c>
    </row>
    <row r="94" spans="1:10" ht="21.95" customHeight="1">
      <c r="A94" s="2" t="s">
        <v>109</v>
      </c>
      <c r="B94" s="60"/>
      <c r="C94" s="60"/>
      <c r="D94" s="13">
        <f>SUM(D83:D93)</f>
        <v>1117965</v>
      </c>
      <c r="E94" s="60"/>
      <c r="F94" s="13">
        <f>SUM(F83:F93)</f>
        <v>1116202</v>
      </c>
      <c r="G94" s="13"/>
      <c r="H94" s="13">
        <f>SUM(H83:H93)</f>
        <v>399228</v>
      </c>
      <c r="I94" s="13"/>
      <c r="J94" s="13">
        <f>SUM(J83:J93)</f>
        <v>400557</v>
      </c>
    </row>
    <row r="95" spans="1:10" ht="21.95" customHeight="1">
      <c r="A95" s="2" t="s">
        <v>110</v>
      </c>
      <c r="B95" s="60"/>
      <c r="C95" s="60"/>
      <c r="D95" s="13"/>
      <c r="E95" s="60"/>
      <c r="F95" s="13"/>
      <c r="G95" s="13"/>
      <c r="H95" s="13"/>
      <c r="I95" s="13"/>
      <c r="J95" s="13"/>
    </row>
    <row r="96" spans="1:10" ht="21.95" customHeight="1">
      <c r="A96" s="4" t="s">
        <v>39</v>
      </c>
      <c r="B96" s="60"/>
      <c r="C96" s="60"/>
      <c r="D96" s="9">
        <v>0</v>
      </c>
      <c r="E96" s="60"/>
      <c r="F96" s="9">
        <v>0</v>
      </c>
      <c r="G96" s="3"/>
      <c r="H96" s="9">
        <v>0</v>
      </c>
      <c r="I96" s="12"/>
      <c r="J96" s="9">
        <v>0</v>
      </c>
    </row>
    <row r="97" spans="1:10" ht="21.95" customHeight="1">
      <c r="A97" s="2" t="s">
        <v>40</v>
      </c>
      <c r="B97" s="60"/>
      <c r="C97" s="60"/>
      <c r="D97" s="66">
        <f>SUM(D94:D96)</f>
        <v>1117965</v>
      </c>
      <c r="E97" s="60"/>
      <c r="F97" s="66">
        <f>SUM(F94:F96)</f>
        <v>1116202</v>
      </c>
      <c r="G97" s="11"/>
      <c r="H97" s="66">
        <f>SUM(H94:H96)</f>
        <v>399228</v>
      </c>
      <c r="I97" s="13"/>
      <c r="J97" s="66">
        <f>SUM(J94:J96)</f>
        <v>400557</v>
      </c>
    </row>
    <row r="98" spans="1:10" ht="21.95" customHeight="1">
      <c r="A98" s="2"/>
      <c r="B98" s="60"/>
      <c r="C98" s="60"/>
      <c r="D98" s="11"/>
      <c r="E98" s="60"/>
      <c r="F98" s="11"/>
      <c r="G98" s="11"/>
      <c r="H98" s="11"/>
      <c r="I98" s="11"/>
      <c r="J98" s="11"/>
    </row>
    <row r="99" spans="1:10" ht="21.95" customHeight="1" thickBot="1">
      <c r="A99" s="2" t="s">
        <v>41</v>
      </c>
      <c r="B99" s="60"/>
      <c r="C99" s="60"/>
      <c r="D99" s="10">
        <f>+D97+D69</f>
        <v>1545085</v>
      </c>
      <c r="E99" s="60"/>
      <c r="F99" s="10">
        <f>+F97+F69</f>
        <v>1559944</v>
      </c>
      <c r="G99" s="11"/>
      <c r="H99" s="10">
        <f>+H97+H69</f>
        <v>570017</v>
      </c>
      <c r="I99" s="13"/>
      <c r="J99" s="10">
        <f>+J97+J69</f>
        <v>565298</v>
      </c>
    </row>
    <row r="100" spans="1:10" ht="15.75" thickTop="1">
      <c r="A100" s="2"/>
      <c r="B100" s="60"/>
      <c r="C100" s="60"/>
      <c r="D100" s="12">
        <f>D37-D99</f>
        <v>0</v>
      </c>
      <c r="E100" s="60"/>
      <c r="F100" s="12">
        <f>F37-F99</f>
        <v>0</v>
      </c>
      <c r="G100" s="3"/>
      <c r="H100" s="12">
        <f>H37-H99</f>
        <v>0</v>
      </c>
      <c r="I100" s="12"/>
      <c r="J100" s="12">
        <f>J37-J99</f>
        <v>0</v>
      </c>
    </row>
  </sheetData>
  <sheetProtection password="F7ED" sheet="1" objects="1" scenarios="1"/>
  <mergeCells count="9">
    <mergeCell ref="H75:J75"/>
    <mergeCell ref="D79:J79"/>
    <mergeCell ref="H5:J5"/>
    <mergeCell ref="D9:J9"/>
    <mergeCell ref="D46:J46"/>
    <mergeCell ref="H42:J42"/>
    <mergeCell ref="D5:F5"/>
    <mergeCell ref="D42:F42"/>
    <mergeCell ref="D75:F75"/>
  </mergeCells>
  <pageMargins left="0.51181102362204722" right="0" top="0.47244094488188981" bottom="0.74803149606299213" header="0.31496062992125984" footer="0.31496062992125984"/>
  <pageSetup paperSize="9" scale="90" firstPageNumber="2" orientation="portrait" useFirstPageNumber="1" r:id="rId1"/>
  <headerFooter>
    <oddFooter>&amp;L&amp;"Times New Roman,Regular"The accompanying notes are an integral part of these financial statements.&amp;R&amp;"Times New Roman,Regular"&amp;P</oddFooter>
  </headerFooter>
  <rowBreaks count="2" manualBreakCount="2">
    <brk id="37" max="16383" man="1"/>
    <brk id="70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O71"/>
  <sheetViews>
    <sheetView showGridLines="0" view="pageBreakPreview" zoomScaleSheetLayoutView="100" workbookViewId="0">
      <selection activeCell="B59" sqref="B59"/>
    </sheetView>
  </sheetViews>
  <sheetFormatPr defaultColWidth="9.125" defaultRowHeight="15"/>
  <cols>
    <col min="1" max="1" width="43.5" style="20" customWidth="1"/>
    <col min="2" max="2" width="11" style="20" customWidth="1"/>
    <col min="3" max="3" width="2.125" style="20" customWidth="1"/>
    <col min="4" max="4" width="9.625" style="20" customWidth="1"/>
    <col min="5" max="5" width="1" style="20" customWidth="1"/>
    <col min="6" max="6" width="9.75" style="20" customWidth="1"/>
    <col min="7" max="7" width="1" style="20" customWidth="1"/>
    <col min="8" max="8" width="9.625" style="20" customWidth="1"/>
    <col min="9" max="9" width="1" style="20" customWidth="1"/>
    <col min="10" max="10" width="10" style="20" customWidth="1"/>
    <col min="11" max="11" width="1.125" style="20" customWidth="1"/>
    <col min="12" max="16384" width="9.125" style="20"/>
  </cols>
  <sheetData>
    <row r="1" spans="1:10" s="109" customFormat="1" ht="20.100000000000001" customHeight="1">
      <c r="A1" s="103" t="s">
        <v>0</v>
      </c>
      <c r="B1" s="104"/>
      <c r="C1" s="104"/>
      <c r="D1" s="107"/>
      <c r="E1" s="104"/>
      <c r="F1" s="107"/>
      <c r="G1" s="108"/>
      <c r="H1" s="107"/>
      <c r="I1" s="108"/>
      <c r="J1" s="107"/>
    </row>
    <row r="2" spans="1:10" ht="20.100000000000001" customHeight="1">
      <c r="A2" s="2" t="s">
        <v>145</v>
      </c>
      <c r="B2" s="1"/>
      <c r="C2" s="1"/>
      <c r="D2" s="1"/>
      <c r="E2" s="1"/>
      <c r="F2" s="1"/>
      <c r="G2" s="1"/>
      <c r="H2" s="1"/>
      <c r="I2" s="1"/>
      <c r="J2" s="1"/>
    </row>
    <row r="3" spans="1:10" ht="20.100000000000001" customHeight="1">
      <c r="A3" s="2"/>
      <c r="B3" s="1"/>
      <c r="C3" s="1"/>
      <c r="D3" s="1"/>
      <c r="E3" s="1"/>
      <c r="F3" s="1"/>
      <c r="G3" s="1"/>
      <c r="H3" s="1"/>
      <c r="I3" s="1"/>
      <c r="J3" s="1"/>
    </row>
    <row r="4" spans="1:10" ht="20.100000000000001" customHeight="1">
      <c r="A4" s="4"/>
      <c r="B4" s="5"/>
      <c r="C4" s="5"/>
      <c r="D4" s="141" t="s">
        <v>42</v>
      </c>
      <c r="E4" s="141"/>
      <c r="F4" s="141"/>
      <c r="G4" s="1"/>
      <c r="H4" s="141" t="s">
        <v>43</v>
      </c>
      <c r="I4" s="141"/>
      <c r="J4" s="141"/>
    </row>
    <row r="5" spans="1:10" ht="20.100000000000001" customHeight="1">
      <c r="A5" s="4"/>
      <c r="B5" s="5"/>
      <c r="C5" s="5"/>
      <c r="D5" s="142" t="s">
        <v>44</v>
      </c>
      <c r="E5" s="142"/>
      <c r="F5" s="142"/>
      <c r="G5" s="59"/>
      <c r="H5" s="142" t="s">
        <v>45</v>
      </c>
      <c r="I5" s="142"/>
      <c r="J5" s="142"/>
    </row>
    <row r="6" spans="1:10" ht="20.100000000000001" customHeight="1">
      <c r="A6" s="4"/>
      <c r="B6" s="5"/>
      <c r="C6" s="5"/>
      <c r="D6" s="143" t="s">
        <v>146</v>
      </c>
      <c r="E6" s="143"/>
      <c r="F6" s="143"/>
      <c r="G6" s="59"/>
      <c r="H6" s="143" t="s">
        <v>146</v>
      </c>
      <c r="I6" s="143"/>
      <c r="J6" s="143"/>
    </row>
    <row r="7" spans="1:10" ht="20.100000000000001" customHeight="1">
      <c r="A7" s="4"/>
      <c r="B7" s="5"/>
      <c r="C7" s="5"/>
      <c r="D7" s="143" t="s">
        <v>147</v>
      </c>
      <c r="E7" s="143"/>
      <c r="F7" s="143"/>
      <c r="G7" s="59"/>
      <c r="H7" s="143" t="s">
        <v>147</v>
      </c>
      <c r="I7" s="143"/>
      <c r="J7" s="143"/>
    </row>
    <row r="8" spans="1:10" ht="20.100000000000001" customHeight="1">
      <c r="A8" s="4"/>
      <c r="B8" s="60" t="s">
        <v>5</v>
      </c>
      <c r="C8" s="60"/>
      <c r="D8" s="62">
        <v>2021</v>
      </c>
      <c r="E8" s="62"/>
      <c r="F8" s="62">
        <v>2020</v>
      </c>
      <c r="G8" s="62"/>
      <c r="H8" s="118">
        <v>2021</v>
      </c>
      <c r="I8" s="118"/>
      <c r="J8" s="118">
        <v>2020</v>
      </c>
    </row>
    <row r="9" spans="1:10" ht="20.100000000000001" customHeight="1">
      <c r="A9" s="4"/>
      <c r="B9" s="60"/>
      <c r="C9" s="60"/>
      <c r="D9" s="140" t="s">
        <v>141</v>
      </c>
      <c r="E9" s="140"/>
      <c r="F9" s="140"/>
      <c r="G9" s="140"/>
      <c r="H9" s="140"/>
      <c r="I9" s="140"/>
      <c r="J9" s="140"/>
    </row>
    <row r="10" spans="1:10" ht="20.100000000000001" customHeight="1">
      <c r="A10" s="65" t="s">
        <v>46</v>
      </c>
      <c r="B10" s="60"/>
      <c r="C10" s="60"/>
      <c r="D10" s="64"/>
      <c r="E10" s="64"/>
      <c r="F10" s="64"/>
      <c r="G10" s="64"/>
      <c r="H10" s="64"/>
      <c r="I10" s="64"/>
      <c r="J10" s="64"/>
    </row>
    <row r="11" spans="1:10" ht="20.100000000000001" customHeight="1">
      <c r="A11" s="4" t="s">
        <v>47</v>
      </c>
      <c r="B11" s="60"/>
      <c r="C11" s="60"/>
      <c r="D11" s="3">
        <v>96470</v>
      </c>
      <c r="E11" s="3"/>
      <c r="F11" s="3">
        <v>99616</v>
      </c>
      <c r="G11" s="3"/>
      <c r="H11" s="3">
        <v>4866</v>
      </c>
      <c r="I11" s="3"/>
      <c r="J11" s="3">
        <v>14626</v>
      </c>
    </row>
    <row r="12" spans="1:10" ht="20.100000000000001" customHeight="1">
      <c r="A12" s="4" t="s">
        <v>48</v>
      </c>
      <c r="B12" s="60"/>
      <c r="C12" s="60"/>
      <c r="D12" s="3">
        <v>33202</v>
      </c>
      <c r="E12" s="3"/>
      <c r="F12" s="3">
        <v>31855</v>
      </c>
      <c r="G12" s="3"/>
      <c r="H12" s="3">
        <v>0</v>
      </c>
      <c r="I12" s="3"/>
      <c r="J12" s="3">
        <v>0</v>
      </c>
    </row>
    <row r="13" spans="1:10" ht="20.100000000000001" customHeight="1">
      <c r="A13" s="4" t="s">
        <v>49</v>
      </c>
      <c r="B13" s="60">
        <v>6</v>
      </c>
      <c r="C13" s="60"/>
      <c r="D13" s="3">
        <v>1971</v>
      </c>
      <c r="E13" s="3"/>
      <c r="F13" s="3">
        <v>775</v>
      </c>
      <c r="G13" s="3"/>
      <c r="H13" s="3">
        <v>2290</v>
      </c>
      <c r="I13" s="3"/>
      <c r="J13" s="3">
        <v>502</v>
      </c>
    </row>
    <row r="14" spans="1:10" ht="20.100000000000001" customHeight="1">
      <c r="A14" s="2" t="s">
        <v>50</v>
      </c>
      <c r="B14" s="60"/>
      <c r="C14" s="60"/>
      <c r="D14" s="66">
        <f>SUM(D11:D13)</f>
        <v>131643</v>
      </c>
      <c r="E14" s="11"/>
      <c r="F14" s="66">
        <f>SUM(F11:F13)</f>
        <v>132246</v>
      </c>
      <c r="G14" s="11"/>
      <c r="H14" s="66">
        <f>SUM(H11:H13)</f>
        <v>7156</v>
      </c>
      <c r="I14" s="11"/>
      <c r="J14" s="66">
        <f>SUM(J11:J13)</f>
        <v>15128</v>
      </c>
    </row>
    <row r="15" spans="1:10" ht="20.100000000000001" customHeight="1">
      <c r="A15" s="2"/>
      <c r="B15" s="131"/>
      <c r="C15" s="131"/>
      <c r="D15" s="13"/>
      <c r="E15" s="13"/>
      <c r="F15" s="13"/>
      <c r="G15" s="13"/>
      <c r="H15" s="13"/>
      <c r="I15" s="13"/>
      <c r="J15" s="13"/>
    </row>
    <row r="16" spans="1:10" ht="20.100000000000001" customHeight="1">
      <c r="A16" s="65" t="s">
        <v>51</v>
      </c>
      <c r="B16" s="60"/>
      <c r="C16" s="60"/>
      <c r="D16" s="3"/>
      <c r="E16" s="3"/>
      <c r="F16" s="3"/>
      <c r="G16" s="3"/>
      <c r="H16" s="3"/>
      <c r="I16" s="3"/>
      <c r="J16" s="3"/>
    </row>
    <row r="17" spans="1:15" ht="20.100000000000001" customHeight="1">
      <c r="A17" s="4" t="s">
        <v>52</v>
      </c>
      <c r="B17" s="126" t="s">
        <v>196</v>
      </c>
      <c r="C17" s="60"/>
      <c r="D17" s="3">
        <v>106001</v>
      </c>
      <c r="E17" s="3"/>
      <c r="F17" s="3">
        <v>117252</v>
      </c>
      <c r="G17" s="3"/>
      <c r="H17" s="3">
        <v>4346</v>
      </c>
      <c r="I17" s="3"/>
      <c r="J17" s="3">
        <v>8433</v>
      </c>
    </row>
    <row r="18" spans="1:15" ht="20.100000000000001" customHeight="1">
      <c r="A18" s="4" t="s">
        <v>86</v>
      </c>
      <c r="B18" s="60"/>
      <c r="C18" s="60"/>
      <c r="D18" s="3">
        <v>1700</v>
      </c>
      <c r="E18" s="3"/>
      <c r="F18" s="3">
        <v>1677</v>
      </c>
      <c r="G18" s="3"/>
      <c r="H18" s="3">
        <v>15</v>
      </c>
      <c r="I18" s="67"/>
      <c r="J18" s="3">
        <v>2</v>
      </c>
    </row>
    <row r="19" spans="1:15" ht="20.100000000000001" customHeight="1">
      <c r="A19" s="4" t="s">
        <v>87</v>
      </c>
      <c r="B19" s="126" t="s">
        <v>197</v>
      </c>
      <c r="C19" s="60"/>
      <c r="D19" s="3">
        <v>25606</v>
      </c>
      <c r="E19" s="3"/>
      <c r="F19" s="3">
        <v>24156</v>
      </c>
      <c r="G19" s="3"/>
      <c r="H19" s="3">
        <v>15572</v>
      </c>
      <c r="I19" s="3"/>
      <c r="J19" s="3">
        <v>16249</v>
      </c>
    </row>
    <row r="20" spans="1:15" ht="20.100000000000001" customHeight="1">
      <c r="A20" s="4" t="s">
        <v>53</v>
      </c>
      <c r="B20" s="60"/>
      <c r="C20" s="60"/>
      <c r="D20" s="3">
        <v>6932</v>
      </c>
      <c r="E20" s="3"/>
      <c r="F20" s="3">
        <v>1314</v>
      </c>
      <c r="G20" s="3"/>
      <c r="H20" s="3">
        <v>0</v>
      </c>
      <c r="I20" s="3"/>
      <c r="J20" s="3">
        <v>1314</v>
      </c>
    </row>
    <row r="21" spans="1:15" ht="20.100000000000001" customHeight="1">
      <c r="A21" s="2" t="s">
        <v>55</v>
      </c>
      <c r="B21" s="60"/>
      <c r="C21" s="60"/>
      <c r="D21" s="66">
        <f>SUM(D17:D20)</f>
        <v>140239</v>
      </c>
      <c r="E21" s="13"/>
      <c r="F21" s="66">
        <f>SUM(F17:F20)</f>
        <v>144399</v>
      </c>
      <c r="G21" s="13"/>
      <c r="H21" s="66">
        <f>SUM(H17:H20)</f>
        <v>19933</v>
      </c>
      <c r="I21" s="13"/>
      <c r="J21" s="66">
        <f>SUM(J17:J20)</f>
        <v>25998</v>
      </c>
    </row>
    <row r="22" spans="1:15" ht="20.100000000000001" customHeight="1">
      <c r="A22" s="2" t="s">
        <v>174</v>
      </c>
      <c r="B22" s="60"/>
      <c r="C22" s="60"/>
      <c r="D22" s="68">
        <v>-8596</v>
      </c>
      <c r="E22" s="13"/>
      <c r="F22" s="68">
        <v>-12153</v>
      </c>
      <c r="G22" s="13"/>
      <c r="H22" s="68">
        <v>-12777</v>
      </c>
      <c r="I22" s="13"/>
      <c r="J22" s="68">
        <v>-10870</v>
      </c>
    </row>
    <row r="23" spans="1:15" ht="20.100000000000001" customHeight="1">
      <c r="A23" s="4" t="s">
        <v>177</v>
      </c>
      <c r="B23" s="60">
        <v>6</v>
      </c>
      <c r="C23" s="60"/>
      <c r="D23" s="3">
        <v>110</v>
      </c>
      <c r="E23" s="3"/>
      <c r="F23" s="3">
        <v>299</v>
      </c>
      <c r="G23" s="3"/>
      <c r="H23" s="3">
        <v>4456</v>
      </c>
      <c r="I23" s="3"/>
      <c r="J23" s="3">
        <v>4783</v>
      </c>
    </row>
    <row r="24" spans="1:15" ht="20.100000000000001" customHeight="1">
      <c r="A24" s="4" t="s">
        <v>54</v>
      </c>
      <c r="B24" s="60"/>
      <c r="C24" s="60"/>
      <c r="D24" s="3">
        <v>-2422</v>
      </c>
      <c r="E24" s="12"/>
      <c r="F24" s="3">
        <v>-3361</v>
      </c>
      <c r="G24" s="12"/>
      <c r="H24" s="3">
        <v>-185</v>
      </c>
      <c r="I24" s="12"/>
      <c r="J24" s="3">
        <v>-211</v>
      </c>
    </row>
    <row r="25" spans="1:15" ht="20.100000000000001" customHeight="1">
      <c r="A25" s="4" t="s">
        <v>181</v>
      </c>
      <c r="B25" s="132" t="s">
        <v>215</v>
      </c>
      <c r="C25" s="60"/>
      <c r="D25" s="3">
        <v>11532</v>
      </c>
      <c r="E25" s="3"/>
      <c r="F25" s="3">
        <v>8081</v>
      </c>
      <c r="G25" s="3"/>
      <c r="H25" s="3">
        <v>718</v>
      </c>
      <c r="I25" s="3"/>
      <c r="J25" s="3">
        <v>723</v>
      </c>
    </row>
    <row r="26" spans="1:15" ht="20.100000000000001" customHeight="1">
      <c r="A26" s="4" t="s">
        <v>182</v>
      </c>
      <c r="B26" s="132" t="s">
        <v>216</v>
      </c>
      <c r="C26" s="117"/>
      <c r="D26" s="3">
        <v>1120</v>
      </c>
      <c r="E26" s="12"/>
      <c r="F26" s="3">
        <v>1658</v>
      </c>
      <c r="G26" s="12"/>
      <c r="H26" s="3">
        <v>6497</v>
      </c>
      <c r="I26" s="12"/>
      <c r="J26" s="3">
        <v>-18291</v>
      </c>
    </row>
    <row r="27" spans="1:15" ht="20.100000000000001" customHeight="1">
      <c r="A27" s="122" t="s">
        <v>217</v>
      </c>
      <c r="B27" s="123"/>
      <c r="C27" s="60"/>
      <c r="D27" s="68">
        <f>SUM(D22:D26)</f>
        <v>1744</v>
      </c>
      <c r="E27" s="13"/>
      <c r="F27" s="68">
        <f>SUM(F22:F26)</f>
        <v>-5476</v>
      </c>
      <c r="G27" s="13"/>
      <c r="H27" s="68">
        <f>SUM(H22:H26)</f>
        <v>-1291</v>
      </c>
      <c r="I27" s="13"/>
      <c r="J27" s="68">
        <f>SUM(J22:J26)</f>
        <v>-23866</v>
      </c>
    </row>
    <row r="28" spans="1:15" ht="20.100000000000001" customHeight="1">
      <c r="A28" s="124" t="s">
        <v>183</v>
      </c>
      <c r="B28" s="123"/>
      <c r="C28" s="117"/>
      <c r="D28" s="13">
        <v>0</v>
      </c>
      <c r="E28" s="13"/>
      <c r="F28" s="13">
        <v>0</v>
      </c>
      <c r="G28" s="13"/>
      <c r="H28" s="13">
        <v>0</v>
      </c>
      <c r="I28" s="13"/>
      <c r="J28" s="13">
        <v>0</v>
      </c>
    </row>
    <row r="29" spans="1:15" ht="20.100000000000001" customHeight="1" thickBot="1">
      <c r="A29" s="2" t="s">
        <v>218</v>
      </c>
      <c r="B29" s="60"/>
      <c r="C29" s="60"/>
      <c r="D29" s="69">
        <f>+D27+D28</f>
        <v>1744</v>
      </c>
      <c r="E29" s="13"/>
      <c r="F29" s="69">
        <f>+F27+F28</f>
        <v>-5476</v>
      </c>
      <c r="G29" s="13"/>
      <c r="H29" s="69">
        <f>+H27+H28</f>
        <v>-1291</v>
      </c>
      <c r="I29" s="13"/>
      <c r="J29" s="69">
        <f>+J27+J28</f>
        <v>-23866</v>
      </c>
    </row>
    <row r="30" spans="1:15" ht="20.100000000000001" customHeight="1" thickTop="1">
      <c r="A30" s="2"/>
      <c r="B30" s="131"/>
      <c r="C30" s="131"/>
      <c r="D30" s="13"/>
      <c r="E30" s="13"/>
      <c r="F30" s="13"/>
      <c r="G30" s="13"/>
      <c r="H30" s="13"/>
      <c r="I30" s="13"/>
      <c r="J30" s="13"/>
    </row>
    <row r="31" spans="1:15" ht="20.100000000000001" customHeight="1">
      <c r="A31" s="2" t="s">
        <v>56</v>
      </c>
      <c r="B31" s="60"/>
      <c r="C31" s="60"/>
      <c r="D31" s="13"/>
      <c r="E31" s="13"/>
      <c r="F31" s="13"/>
      <c r="G31" s="13"/>
      <c r="H31" s="13"/>
      <c r="I31" s="13"/>
      <c r="J31" s="13"/>
      <c r="O31" s="20" t="s">
        <v>88</v>
      </c>
    </row>
    <row r="32" spans="1:15" ht="20.100000000000001" customHeight="1">
      <c r="A32" s="2" t="s">
        <v>204</v>
      </c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0" ht="20.100000000000001" customHeight="1">
      <c r="A33" s="2" t="s">
        <v>205</v>
      </c>
      <c r="B33" s="131"/>
      <c r="C33" s="131"/>
      <c r="D33" s="12"/>
      <c r="E33" s="12"/>
      <c r="F33" s="12"/>
      <c r="G33" s="12"/>
      <c r="H33" s="12"/>
      <c r="I33" s="12"/>
      <c r="J33" s="12"/>
    </row>
    <row r="34" spans="1:10" ht="20.100000000000001" customHeight="1">
      <c r="A34" s="4" t="s">
        <v>206</v>
      </c>
      <c r="B34" s="131">
        <v>28</v>
      </c>
      <c r="C34" s="131"/>
      <c r="D34" s="12">
        <v>72</v>
      </c>
      <c r="E34" s="12"/>
      <c r="F34" s="12">
        <v>0</v>
      </c>
      <c r="G34" s="12"/>
      <c r="H34" s="12">
        <v>0</v>
      </c>
      <c r="I34" s="12"/>
      <c r="J34" s="12">
        <v>0</v>
      </c>
    </row>
    <row r="35" spans="1:10" ht="20.100000000000001" customHeight="1">
      <c r="A35" s="4" t="s">
        <v>207</v>
      </c>
    </row>
    <row r="36" spans="1:10" ht="20.100000000000001" customHeight="1">
      <c r="A36" s="4" t="s">
        <v>208</v>
      </c>
      <c r="B36" s="131">
        <v>20</v>
      </c>
      <c r="C36" s="131"/>
      <c r="D36" s="9">
        <v>-15</v>
      </c>
      <c r="E36" s="12"/>
      <c r="F36" s="9">
        <v>0</v>
      </c>
      <c r="G36" s="12"/>
      <c r="H36" s="9">
        <v>0</v>
      </c>
      <c r="I36" s="12"/>
      <c r="J36" s="9">
        <v>0</v>
      </c>
    </row>
    <row r="37" spans="1:10" ht="20.100000000000001" customHeight="1">
      <c r="A37" s="4" t="s">
        <v>210</v>
      </c>
      <c r="B37" s="131"/>
      <c r="C37" s="131"/>
      <c r="D37" s="12"/>
      <c r="E37" s="12"/>
      <c r="F37" s="12"/>
      <c r="G37" s="12"/>
      <c r="H37" s="12"/>
      <c r="I37" s="12"/>
      <c r="J37" s="12"/>
    </row>
    <row r="38" spans="1:10" ht="20.100000000000001" customHeight="1">
      <c r="A38" s="4" t="s">
        <v>211</v>
      </c>
      <c r="B38" s="131"/>
      <c r="C38" s="131"/>
      <c r="D38" s="9">
        <f>SUM(D34:D36)</f>
        <v>57</v>
      </c>
      <c r="E38" s="12"/>
      <c r="F38" s="9">
        <f>SUM(F34:F36)</f>
        <v>0</v>
      </c>
      <c r="G38" s="12"/>
      <c r="H38" s="9">
        <f>SUM(H34:H36)</f>
        <v>0</v>
      </c>
      <c r="I38" s="12"/>
      <c r="J38" s="9">
        <f>SUM(J34:J36)</f>
        <v>0</v>
      </c>
    </row>
    <row r="39" spans="1:10" s="109" customFormat="1" ht="20.100000000000001" customHeight="1">
      <c r="A39" s="103" t="s">
        <v>0</v>
      </c>
      <c r="B39" s="104"/>
      <c r="C39" s="104"/>
      <c r="D39" s="107"/>
      <c r="E39" s="104"/>
      <c r="F39" s="107"/>
      <c r="G39" s="108"/>
      <c r="H39" s="107"/>
      <c r="I39" s="108"/>
      <c r="J39" s="107"/>
    </row>
    <row r="40" spans="1:10" ht="20.100000000000001" customHeight="1">
      <c r="A40" s="2" t="s">
        <v>145</v>
      </c>
      <c r="B40" s="1"/>
      <c r="C40" s="1"/>
      <c r="D40" s="1"/>
      <c r="E40" s="1"/>
      <c r="F40" s="1"/>
      <c r="G40" s="1"/>
      <c r="H40" s="1"/>
      <c r="I40" s="1"/>
      <c r="J40" s="1"/>
    </row>
    <row r="41" spans="1:10" ht="20.100000000000001" customHeight="1">
      <c r="A41" s="2"/>
      <c r="B41" s="1"/>
      <c r="C41" s="1"/>
      <c r="D41" s="1"/>
      <c r="E41" s="1"/>
      <c r="F41" s="1"/>
      <c r="G41" s="1"/>
      <c r="H41" s="1"/>
      <c r="I41" s="1"/>
      <c r="J41" s="70"/>
    </row>
    <row r="42" spans="1:10" ht="20.100000000000001" customHeight="1">
      <c r="A42" s="4"/>
      <c r="B42" s="5"/>
      <c r="C42" s="5"/>
      <c r="D42" s="141" t="s">
        <v>42</v>
      </c>
      <c r="E42" s="141"/>
      <c r="F42" s="141"/>
      <c r="G42" s="1"/>
      <c r="H42" s="141" t="s">
        <v>43</v>
      </c>
      <c r="I42" s="141"/>
      <c r="J42" s="141"/>
    </row>
    <row r="43" spans="1:10" ht="20.100000000000001" customHeight="1">
      <c r="A43" s="4"/>
      <c r="B43" s="5"/>
      <c r="C43" s="5"/>
      <c r="D43" s="142" t="s">
        <v>44</v>
      </c>
      <c r="E43" s="142"/>
      <c r="F43" s="142"/>
      <c r="G43" s="59"/>
      <c r="H43" s="142" t="s">
        <v>45</v>
      </c>
      <c r="I43" s="142"/>
      <c r="J43" s="142"/>
    </row>
    <row r="44" spans="1:10" ht="20.100000000000001" customHeight="1">
      <c r="A44" s="4"/>
      <c r="B44" s="5"/>
      <c r="C44" s="5"/>
      <c r="D44" s="143" t="s">
        <v>146</v>
      </c>
      <c r="E44" s="143"/>
      <c r="F44" s="143"/>
      <c r="G44" s="59"/>
      <c r="H44" s="143" t="s">
        <v>146</v>
      </c>
      <c r="I44" s="143"/>
      <c r="J44" s="143"/>
    </row>
    <row r="45" spans="1:10" ht="20.100000000000001" customHeight="1">
      <c r="A45" s="4"/>
      <c r="B45" s="5"/>
      <c r="C45" s="5"/>
      <c r="D45" s="143" t="s">
        <v>147</v>
      </c>
      <c r="E45" s="143"/>
      <c r="F45" s="143"/>
      <c r="G45" s="59"/>
      <c r="H45" s="143" t="s">
        <v>147</v>
      </c>
      <c r="I45" s="143"/>
      <c r="J45" s="143"/>
    </row>
    <row r="46" spans="1:10" ht="20.100000000000001" customHeight="1">
      <c r="A46" s="4"/>
      <c r="B46" s="60" t="s">
        <v>5</v>
      </c>
      <c r="C46" s="60"/>
      <c r="D46" s="118">
        <v>2021</v>
      </c>
      <c r="E46" s="118"/>
      <c r="F46" s="118">
        <v>2020</v>
      </c>
      <c r="G46" s="118"/>
      <c r="H46" s="118">
        <v>2021</v>
      </c>
      <c r="I46" s="118"/>
      <c r="J46" s="118">
        <v>2020</v>
      </c>
    </row>
    <row r="47" spans="1:10" ht="20.100000000000001" customHeight="1">
      <c r="A47" s="4"/>
      <c r="B47" s="60"/>
      <c r="C47" s="60"/>
      <c r="D47" s="140" t="s">
        <v>141</v>
      </c>
      <c r="E47" s="140"/>
      <c r="F47" s="140"/>
      <c r="G47" s="140"/>
      <c r="H47" s="140"/>
      <c r="I47" s="140"/>
      <c r="J47" s="140"/>
    </row>
    <row r="48" spans="1:10" ht="20.100000000000001" customHeight="1">
      <c r="A48" s="2"/>
      <c r="B48" s="98"/>
      <c r="C48" s="98"/>
      <c r="D48" s="13"/>
      <c r="E48" s="13"/>
      <c r="F48" s="13"/>
      <c r="G48" s="13"/>
      <c r="H48" s="13"/>
      <c r="I48" s="13"/>
      <c r="J48" s="13"/>
    </row>
    <row r="49" spans="1:10" ht="20.100000000000001" customHeight="1">
      <c r="A49" s="2" t="s">
        <v>160</v>
      </c>
      <c r="B49" s="98"/>
      <c r="C49" s="98"/>
      <c r="D49" s="98"/>
      <c r="E49" s="98"/>
      <c r="F49" s="98"/>
      <c r="G49" s="98"/>
      <c r="H49" s="98"/>
      <c r="I49" s="98"/>
      <c r="J49" s="98"/>
    </row>
    <row r="50" spans="1:10" ht="20.100000000000001" customHeight="1">
      <c r="A50" s="2" t="s">
        <v>209</v>
      </c>
      <c r="B50" s="60"/>
      <c r="C50" s="60"/>
      <c r="D50" s="12"/>
      <c r="E50" s="12"/>
      <c r="F50" s="12"/>
      <c r="G50" s="12"/>
      <c r="H50" s="12"/>
      <c r="I50" s="12"/>
      <c r="J50" s="12"/>
    </row>
    <row r="51" spans="1:10" ht="20.100000000000001" customHeight="1">
      <c r="A51" s="4" t="s">
        <v>219</v>
      </c>
      <c r="B51" s="131"/>
      <c r="C51" s="131"/>
      <c r="D51" s="12"/>
      <c r="E51" s="12"/>
      <c r="F51" s="12"/>
      <c r="G51" s="12"/>
      <c r="H51" s="12"/>
      <c r="I51" s="12"/>
      <c r="J51" s="12"/>
    </row>
    <row r="52" spans="1:10" ht="20.100000000000001" customHeight="1">
      <c r="A52" s="4" t="s">
        <v>212</v>
      </c>
      <c r="B52" s="60">
        <v>10</v>
      </c>
      <c r="C52" s="60"/>
      <c r="D52" s="9">
        <v>-38</v>
      </c>
      <c r="E52" s="12"/>
      <c r="F52" s="9">
        <v>-533</v>
      </c>
      <c r="G52" s="12"/>
      <c r="H52" s="9">
        <v>-38</v>
      </c>
      <c r="I52" s="12"/>
      <c r="J52" s="9">
        <v>-533</v>
      </c>
    </row>
    <row r="53" spans="1:10" ht="20.100000000000001" customHeight="1">
      <c r="A53" s="4" t="s">
        <v>90</v>
      </c>
      <c r="B53" s="60"/>
      <c r="C53" s="60"/>
      <c r="D53" s="12"/>
      <c r="E53" s="12"/>
      <c r="F53" s="12"/>
      <c r="G53" s="12"/>
      <c r="H53" s="12"/>
      <c r="I53" s="12"/>
      <c r="J53" s="12"/>
    </row>
    <row r="54" spans="1:10" ht="20.100000000000001" customHeight="1">
      <c r="A54" s="4" t="s">
        <v>111</v>
      </c>
      <c r="B54" s="60"/>
      <c r="C54" s="60"/>
      <c r="D54" s="9">
        <f>SUM(D52:D52)</f>
        <v>-38</v>
      </c>
      <c r="E54" s="12"/>
      <c r="F54" s="9">
        <f>SUM(F52:F52)</f>
        <v>-533</v>
      </c>
      <c r="G54" s="12"/>
      <c r="H54" s="9">
        <f>SUM(H52:H52)</f>
        <v>-38</v>
      </c>
      <c r="I54" s="12"/>
      <c r="J54" s="9">
        <f>SUM(J52:J52)</f>
        <v>-533</v>
      </c>
    </row>
    <row r="55" spans="1:10" ht="20.100000000000001" customHeight="1">
      <c r="A55" s="2" t="s">
        <v>184</v>
      </c>
      <c r="B55" s="60"/>
      <c r="C55" s="60"/>
      <c r="D55" s="71">
        <f>+D54+D38</f>
        <v>19</v>
      </c>
      <c r="E55" s="13"/>
      <c r="F55" s="71">
        <f>+F54+F38</f>
        <v>-533</v>
      </c>
      <c r="G55" s="13"/>
      <c r="H55" s="71">
        <f>+H54+H38</f>
        <v>-38</v>
      </c>
      <c r="I55" s="13"/>
      <c r="J55" s="71">
        <f>+J54+J38</f>
        <v>-533</v>
      </c>
    </row>
    <row r="56" spans="1:10" ht="20.100000000000001" customHeight="1">
      <c r="A56" s="2"/>
      <c r="B56" s="131"/>
      <c r="C56" s="131"/>
      <c r="D56" s="13"/>
      <c r="E56" s="13"/>
      <c r="F56" s="13"/>
      <c r="G56" s="13"/>
      <c r="H56" s="13"/>
      <c r="I56" s="13"/>
      <c r="J56" s="13"/>
    </row>
    <row r="57" spans="1:10" ht="20.100000000000001" customHeight="1" thickBot="1">
      <c r="A57" s="2" t="s">
        <v>148</v>
      </c>
      <c r="B57" s="60"/>
      <c r="C57" s="60"/>
      <c r="D57" s="10">
        <f>SUM(D55+D27)</f>
        <v>1763</v>
      </c>
      <c r="E57" s="13"/>
      <c r="F57" s="10">
        <f>SUM(F55+F27)</f>
        <v>-6009</v>
      </c>
      <c r="G57" s="13"/>
      <c r="H57" s="10">
        <f>SUM(H55+H27)</f>
        <v>-1329</v>
      </c>
      <c r="I57" s="13"/>
      <c r="J57" s="10">
        <f>SUM(J55+J27)</f>
        <v>-24399</v>
      </c>
    </row>
    <row r="58" spans="1:10" ht="20.100000000000001" customHeight="1" thickTop="1">
      <c r="A58" s="2"/>
      <c r="B58" s="131"/>
      <c r="C58" s="131"/>
      <c r="D58" s="13"/>
      <c r="E58" s="13"/>
      <c r="F58" s="13"/>
      <c r="G58" s="13"/>
      <c r="H58" s="13"/>
      <c r="I58" s="13"/>
      <c r="J58" s="13"/>
    </row>
    <row r="59" spans="1:10" ht="20.100000000000001" customHeight="1">
      <c r="A59" s="2" t="s">
        <v>220</v>
      </c>
      <c r="B59" s="6"/>
      <c r="C59" s="6"/>
      <c r="D59" s="7"/>
      <c r="E59" s="8"/>
      <c r="F59" s="7"/>
      <c r="G59" s="8"/>
      <c r="H59" s="7"/>
      <c r="I59" s="8"/>
      <c r="J59" s="7"/>
    </row>
    <row r="60" spans="1:10" ht="20.100000000000001" customHeight="1">
      <c r="A60" s="4" t="s">
        <v>112</v>
      </c>
      <c r="B60" s="6"/>
      <c r="C60" s="6"/>
      <c r="D60" s="3">
        <f>D62-D61</f>
        <v>1744</v>
      </c>
      <c r="E60" s="3"/>
      <c r="F60" s="3">
        <f>F62-F61</f>
        <v>-5476</v>
      </c>
      <c r="G60" s="3"/>
      <c r="H60" s="3">
        <f>H62-H61</f>
        <v>-1291</v>
      </c>
      <c r="I60" s="3"/>
      <c r="J60" s="3">
        <f>J62-J61</f>
        <v>-23866</v>
      </c>
    </row>
    <row r="61" spans="1:10" ht="20.100000000000001" customHeight="1">
      <c r="A61" s="4" t="s">
        <v>57</v>
      </c>
      <c r="B61" s="60"/>
      <c r="C61" s="60"/>
      <c r="D61" s="9">
        <v>0</v>
      </c>
      <c r="E61" s="3"/>
      <c r="F61" s="9">
        <v>0</v>
      </c>
      <c r="G61" s="3"/>
      <c r="H61" s="9">
        <v>0</v>
      </c>
      <c r="I61" s="3"/>
      <c r="J61" s="9">
        <v>0</v>
      </c>
    </row>
    <row r="62" spans="1:10" ht="20.100000000000001" customHeight="1" thickBot="1">
      <c r="A62" s="2" t="s">
        <v>218</v>
      </c>
      <c r="B62" s="60"/>
      <c r="C62" s="60"/>
      <c r="D62" s="10">
        <f>+D27</f>
        <v>1744</v>
      </c>
      <c r="E62" s="11"/>
      <c r="F62" s="10">
        <f>+F27</f>
        <v>-5476</v>
      </c>
      <c r="G62" s="11"/>
      <c r="H62" s="10">
        <f>+H27</f>
        <v>-1291</v>
      </c>
      <c r="I62" s="11"/>
      <c r="J62" s="10">
        <f>+J27</f>
        <v>-23866</v>
      </c>
    </row>
    <row r="63" spans="1:10" ht="20.100000000000001" customHeight="1" thickTop="1">
      <c r="A63" s="2"/>
      <c r="B63" s="60"/>
      <c r="C63" s="60"/>
      <c r="D63" s="12"/>
      <c r="E63" s="3"/>
      <c r="F63" s="12"/>
      <c r="G63" s="3"/>
      <c r="H63" s="12"/>
      <c r="I63" s="3"/>
      <c r="J63" s="12"/>
    </row>
    <row r="64" spans="1:10" ht="20.100000000000001" customHeight="1">
      <c r="A64" s="2" t="s">
        <v>231</v>
      </c>
      <c r="B64" s="6"/>
      <c r="C64" s="6"/>
      <c r="D64" s="7"/>
      <c r="E64" s="8"/>
      <c r="F64" s="7"/>
      <c r="G64" s="8"/>
      <c r="H64" s="7"/>
      <c r="I64" s="8"/>
      <c r="J64" s="7"/>
    </row>
    <row r="65" spans="1:10" ht="20.100000000000001" customHeight="1">
      <c r="A65" s="4" t="s">
        <v>112</v>
      </c>
      <c r="B65" s="6"/>
      <c r="C65" s="6"/>
      <c r="D65" s="3">
        <f>D67-D66</f>
        <v>1763</v>
      </c>
      <c r="E65" s="3"/>
      <c r="F65" s="3">
        <f>F67-F66</f>
        <v>-6009</v>
      </c>
      <c r="G65" s="3"/>
      <c r="H65" s="3">
        <f>H67-H66</f>
        <v>-1329</v>
      </c>
      <c r="I65" s="3"/>
      <c r="J65" s="3">
        <f>J67-J66</f>
        <v>-24399</v>
      </c>
    </row>
    <row r="66" spans="1:10" ht="20.100000000000001" customHeight="1">
      <c r="A66" s="4" t="s">
        <v>57</v>
      </c>
      <c r="B66" s="60"/>
      <c r="C66" s="60"/>
      <c r="D66" s="9">
        <v>0</v>
      </c>
      <c r="E66" s="3"/>
      <c r="F66" s="9">
        <v>0</v>
      </c>
      <c r="G66" s="3"/>
      <c r="H66" s="9">
        <v>0</v>
      </c>
      <c r="I66" s="3"/>
      <c r="J66" s="9">
        <v>0</v>
      </c>
    </row>
    <row r="67" spans="1:10" ht="20.100000000000001" customHeight="1" thickBot="1">
      <c r="A67" s="2" t="s">
        <v>148</v>
      </c>
      <c r="B67" s="60"/>
      <c r="C67" s="60"/>
      <c r="D67" s="10">
        <f>+D57</f>
        <v>1763</v>
      </c>
      <c r="E67" s="11"/>
      <c r="F67" s="10">
        <f>+F57</f>
        <v>-6009</v>
      </c>
      <c r="G67" s="11"/>
      <c r="H67" s="10">
        <f>+H57</f>
        <v>-1329</v>
      </c>
      <c r="I67" s="11"/>
      <c r="J67" s="10">
        <f>+J57</f>
        <v>-24399</v>
      </c>
    </row>
    <row r="68" spans="1:10" ht="20.100000000000001" customHeight="1" thickTop="1">
      <c r="A68" s="2"/>
      <c r="B68" s="60"/>
      <c r="C68" s="60"/>
      <c r="D68" s="13"/>
      <c r="E68" s="11"/>
      <c r="F68" s="13"/>
      <c r="G68" s="11"/>
      <c r="H68" s="13"/>
      <c r="I68" s="11"/>
      <c r="J68" s="13"/>
    </row>
    <row r="69" spans="1:10" ht="20.100000000000001" customHeight="1">
      <c r="A69" s="2" t="s">
        <v>221</v>
      </c>
      <c r="B69" s="60"/>
      <c r="C69" s="60"/>
      <c r="D69" s="14"/>
      <c r="E69" s="8"/>
      <c r="F69" s="7"/>
      <c r="G69" s="8"/>
      <c r="H69" s="7"/>
      <c r="I69" s="8"/>
      <c r="J69" s="7"/>
    </row>
    <row r="70" spans="1:10" ht="20.100000000000001" customHeight="1" thickBot="1">
      <c r="A70" s="4" t="s">
        <v>58</v>
      </c>
      <c r="B70" s="60">
        <v>32</v>
      </c>
      <c r="C70" s="60"/>
      <c r="D70" s="133">
        <v>7.9999999999999996E-6</v>
      </c>
      <c r="E70" s="134"/>
      <c r="F70" s="135">
        <v>-2.0000000000000002E-5</v>
      </c>
      <c r="G70" s="134"/>
      <c r="H70" s="135">
        <v>-3.9999999999999998E-6</v>
      </c>
      <c r="I70" s="134"/>
      <c r="J70" s="135">
        <v>-9.6000000000000002E-5</v>
      </c>
    </row>
    <row r="71" spans="1:10" ht="15.75" thickTop="1">
      <c r="A71" s="4"/>
      <c r="B71" s="1"/>
      <c r="C71" s="1"/>
      <c r="D71" s="1"/>
      <c r="E71" s="1"/>
      <c r="F71" s="1"/>
      <c r="G71" s="1"/>
      <c r="H71" s="1"/>
      <c r="I71" s="1"/>
      <c r="J71" s="1"/>
    </row>
  </sheetData>
  <sheetProtection password="F7ED" sheet="1" objects="1" scenarios="1"/>
  <mergeCells count="18">
    <mergeCell ref="D45:F45"/>
    <mergeCell ref="H45:J45"/>
    <mergeCell ref="D47:J47"/>
    <mergeCell ref="D43:F43"/>
    <mergeCell ref="H43:J43"/>
    <mergeCell ref="D44:F44"/>
    <mergeCell ref="H44:J44"/>
    <mergeCell ref="D4:F4"/>
    <mergeCell ref="H4:J4"/>
    <mergeCell ref="D5:F5"/>
    <mergeCell ref="H5:J5"/>
    <mergeCell ref="D42:F42"/>
    <mergeCell ref="H42:J42"/>
    <mergeCell ref="D6:F6"/>
    <mergeCell ref="H6:J6"/>
    <mergeCell ref="D7:F7"/>
    <mergeCell ref="H7:J7"/>
    <mergeCell ref="D9:J9"/>
  </mergeCells>
  <pageMargins left="0.6692913385826772" right="3.937007874015748E-2" top="0.51181102362204722" bottom="0.51181102362204722" header="0.31496062992125984" footer="0.31496062992125984"/>
  <pageSetup paperSize="9" scale="90" firstPageNumber="5" orientation="portrait" useFirstPageNumber="1" r:id="rId1"/>
  <headerFooter>
    <oddFooter>&amp;L&amp;"Times New Roman,Regular"The accompanying notes are an integral part of these financial statements.&amp;R&amp;"Times New Roman,Regular"&amp;P</oddFooter>
  </headerFooter>
  <rowBreaks count="1" manualBreakCount="1">
    <brk id="38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W37"/>
  <sheetViews>
    <sheetView view="pageBreakPreview" topLeftCell="A16" zoomScale="80" zoomScaleNormal="80" zoomScaleSheetLayoutView="80" workbookViewId="0">
      <selection activeCell="O10" sqref="O10"/>
    </sheetView>
  </sheetViews>
  <sheetFormatPr defaultColWidth="9" defaultRowHeight="15"/>
  <cols>
    <col min="1" max="1" width="2.625" style="16" customWidth="1"/>
    <col min="2" max="2" width="39" style="16" customWidth="1"/>
    <col min="3" max="3" width="6.875" style="16" customWidth="1"/>
    <col min="4" max="4" width="1.625" style="16" customWidth="1"/>
    <col min="5" max="5" width="12.875" style="16" customWidth="1"/>
    <col min="6" max="6" width="1.125" style="16" customWidth="1"/>
    <col min="7" max="7" width="12.25" style="16" customWidth="1"/>
    <col min="8" max="8" width="1.125" style="16" customWidth="1"/>
    <col min="9" max="9" width="13.25" style="16" customWidth="1"/>
    <col min="10" max="10" width="1.125" style="16" customWidth="1"/>
    <col min="11" max="11" width="12" style="16" customWidth="1"/>
    <col min="12" max="12" width="1.125" style="16" customWidth="1"/>
    <col min="13" max="13" width="11.375" style="16" customWidth="1"/>
    <col min="14" max="14" width="1.125" style="16" customWidth="1"/>
    <col min="15" max="15" width="11.625" style="16" customWidth="1"/>
    <col min="16" max="16" width="1.125" style="16" customWidth="1"/>
    <col min="17" max="17" width="15.5" style="16" customWidth="1"/>
    <col min="18" max="18" width="1.125" style="16" customWidth="1"/>
    <col min="19" max="19" width="12.25" style="16" customWidth="1"/>
    <col min="20" max="20" width="1.125" style="16" customWidth="1"/>
    <col min="21" max="21" width="12.375" style="16" customWidth="1"/>
    <col min="22" max="22" width="1.125" style="16" customWidth="1"/>
    <col min="23" max="23" width="16.125" style="16" bestFit="1" customWidth="1"/>
    <col min="24" max="16384" width="9" style="16"/>
  </cols>
  <sheetData>
    <row r="1" spans="1:23" ht="18" customHeight="1">
      <c r="A1" s="2" t="s">
        <v>0</v>
      </c>
      <c r="B1" s="2"/>
      <c r="C1" s="2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</row>
    <row r="2" spans="1:23" ht="18" customHeight="1">
      <c r="A2" s="2" t="s">
        <v>149</v>
      </c>
      <c r="B2" s="2"/>
      <c r="C2" s="2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2"/>
    </row>
    <row r="3" spans="1:23" ht="18" customHeight="1">
      <c r="A3" s="2"/>
      <c r="B3" s="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2"/>
    </row>
    <row r="4" spans="1:23" ht="18" customHeight="1">
      <c r="A4" s="2"/>
      <c r="B4" s="2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18" customHeight="1">
      <c r="A5" s="17"/>
      <c r="B5" s="17"/>
      <c r="C5" s="21"/>
      <c r="D5" s="22"/>
      <c r="E5" s="142" t="s">
        <v>2</v>
      </c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</row>
    <row r="6" spans="1:23" ht="18" customHeight="1">
      <c r="A6" s="17"/>
      <c r="B6" s="17"/>
      <c r="C6" s="21"/>
      <c r="D6" s="22"/>
      <c r="E6" s="22"/>
      <c r="F6" s="22"/>
      <c r="G6" s="22"/>
      <c r="H6" s="22"/>
      <c r="I6" s="27" t="s">
        <v>128</v>
      </c>
      <c r="J6" s="28"/>
      <c r="K6" s="29" t="s">
        <v>114</v>
      </c>
      <c r="L6" s="28"/>
      <c r="M6" s="20"/>
      <c r="N6" s="20"/>
      <c r="O6" s="20"/>
      <c r="P6" s="28"/>
      <c r="Q6" s="62" t="s">
        <v>133</v>
      </c>
      <c r="R6" s="28"/>
      <c r="S6" s="20"/>
      <c r="T6" s="28"/>
      <c r="U6" s="28"/>
      <c r="V6" s="28"/>
      <c r="W6" s="28"/>
    </row>
    <row r="7" spans="1:23" ht="18" customHeight="1">
      <c r="A7" s="17"/>
      <c r="B7" s="17"/>
      <c r="C7" s="20"/>
      <c r="D7" s="20"/>
      <c r="E7" s="20"/>
      <c r="F7" s="30"/>
      <c r="G7" s="20"/>
      <c r="H7" s="30"/>
      <c r="I7" s="29" t="s">
        <v>129</v>
      </c>
      <c r="J7" s="29"/>
      <c r="K7" s="27" t="s">
        <v>115</v>
      </c>
      <c r="L7" s="29"/>
      <c r="M7" s="144" t="s">
        <v>59</v>
      </c>
      <c r="N7" s="144"/>
      <c r="O7" s="144"/>
      <c r="P7" s="30"/>
      <c r="Q7" s="62" t="s">
        <v>134</v>
      </c>
      <c r="R7" s="29"/>
      <c r="S7" s="29" t="s">
        <v>62</v>
      </c>
      <c r="T7" s="20"/>
      <c r="U7" s="20"/>
      <c r="V7" s="20"/>
      <c r="W7" s="20"/>
    </row>
    <row r="8" spans="1:23" ht="18" customHeight="1">
      <c r="A8" s="17"/>
      <c r="B8" s="17"/>
      <c r="C8" s="31"/>
      <c r="D8" s="60"/>
      <c r="E8" s="32" t="s">
        <v>60</v>
      </c>
      <c r="F8" s="33"/>
      <c r="G8" s="29" t="s">
        <v>116</v>
      </c>
      <c r="H8" s="27"/>
      <c r="I8" s="29" t="s">
        <v>130</v>
      </c>
      <c r="J8" s="27"/>
      <c r="K8" s="27" t="s">
        <v>131</v>
      </c>
      <c r="L8" s="27"/>
      <c r="M8" s="27"/>
      <c r="N8" s="27"/>
      <c r="O8" s="20"/>
      <c r="P8" s="33"/>
      <c r="Q8" s="34" t="s">
        <v>98</v>
      </c>
      <c r="R8" s="27"/>
      <c r="S8" s="29" t="s">
        <v>96</v>
      </c>
      <c r="T8" s="29"/>
      <c r="U8" s="22"/>
      <c r="V8" s="30"/>
      <c r="W8" s="5"/>
    </row>
    <row r="9" spans="1:23" ht="18" customHeight="1">
      <c r="A9" s="17"/>
      <c r="B9" s="17"/>
      <c r="C9" s="31"/>
      <c r="D9" s="60"/>
      <c r="E9" s="35" t="s">
        <v>113</v>
      </c>
      <c r="F9" s="30"/>
      <c r="G9" s="27" t="s">
        <v>156</v>
      </c>
      <c r="H9" s="29"/>
      <c r="I9" s="29" t="s">
        <v>67</v>
      </c>
      <c r="J9" s="29"/>
      <c r="K9" s="29" t="s">
        <v>132</v>
      </c>
      <c r="L9" s="29"/>
      <c r="M9" s="20"/>
      <c r="N9" s="29"/>
      <c r="O9" s="27" t="s">
        <v>136</v>
      </c>
      <c r="P9" s="30"/>
      <c r="Q9" s="29" t="s">
        <v>93</v>
      </c>
      <c r="R9" s="29"/>
      <c r="S9" s="29" t="s">
        <v>117</v>
      </c>
      <c r="T9" s="27"/>
      <c r="U9" s="62" t="s">
        <v>64</v>
      </c>
      <c r="V9" s="33"/>
      <c r="W9" s="102" t="s">
        <v>97</v>
      </c>
    </row>
    <row r="10" spans="1:23" ht="18" customHeight="1">
      <c r="A10" s="17"/>
      <c r="B10" s="17"/>
      <c r="C10" s="36" t="s">
        <v>5</v>
      </c>
      <c r="D10" s="60"/>
      <c r="E10" s="32" t="s">
        <v>65</v>
      </c>
      <c r="F10" s="30"/>
      <c r="G10" s="29" t="s">
        <v>155</v>
      </c>
      <c r="H10" s="29"/>
      <c r="I10" s="29" t="s">
        <v>66</v>
      </c>
      <c r="J10" s="29"/>
      <c r="K10" s="29" t="s">
        <v>167</v>
      </c>
      <c r="L10" s="29"/>
      <c r="M10" s="62" t="s">
        <v>68</v>
      </c>
      <c r="N10" s="29"/>
      <c r="O10" s="29" t="s">
        <v>95</v>
      </c>
      <c r="P10" s="30"/>
      <c r="Q10" s="27" t="s">
        <v>94</v>
      </c>
      <c r="R10" s="29"/>
      <c r="S10" s="27" t="s">
        <v>118</v>
      </c>
      <c r="T10" s="29"/>
      <c r="U10" s="62" t="s">
        <v>69</v>
      </c>
      <c r="V10" s="30"/>
      <c r="W10" s="101" t="s">
        <v>98</v>
      </c>
    </row>
    <row r="11" spans="1:23" ht="18" customHeight="1">
      <c r="A11" s="17"/>
      <c r="B11" s="17"/>
      <c r="C11" s="36"/>
      <c r="D11" s="100"/>
      <c r="E11" s="145" t="s">
        <v>141</v>
      </c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</row>
    <row r="12" spans="1:23" s="20" customFormat="1" ht="18" customHeight="1">
      <c r="A12" s="2" t="s">
        <v>175</v>
      </c>
      <c r="B12" s="2"/>
      <c r="C12" s="6"/>
      <c r="D12" s="119"/>
      <c r="E12" s="24"/>
      <c r="F12" s="25"/>
      <c r="G12" s="24"/>
      <c r="H12" s="24"/>
      <c r="I12" s="24"/>
      <c r="J12" s="26"/>
      <c r="K12" s="26"/>
      <c r="L12" s="26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</row>
    <row r="13" spans="1:23" s="20" customFormat="1" ht="18" customHeight="1">
      <c r="A13" s="2"/>
      <c r="B13" s="2"/>
      <c r="C13" s="6"/>
      <c r="D13" s="119"/>
      <c r="E13" s="24"/>
      <c r="F13" s="25"/>
      <c r="G13" s="24"/>
      <c r="H13" s="24"/>
      <c r="I13" s="24"/>
      <c r="J13" s="26"/>
      <c r="K13" s="26"/>
      <c r="L13" s="26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</row>
    <row r="14" spans="1:23" s="20" customFormat="1" ht="18" customHeight="1">
      <c r="A14" s="2" t="s">
        <v>198</v>
      </c>
      <c r="B14" s="2"/>
      <c r="C14" s="18"/>
      <c r="D14" s="19"/>
      <c r="E14" s="37">
        <v>2493455</v>
      </c>
      <c r="F14" s="38"/>
      <c r="G14" s="37">
        <v>1422185</v>
      </c>
      <c r="H14" s="37"/>
      <c r="I14" s="37">
        <v>464905</v>
      </c>
      <c r="J14" s="38"/>
      <c r="K14" s="38">
        <v>-369648</v>
      </c>
      <c r="L14" s="38"/>
      <c r="M14" s="37">
        <v>2096</v>
      </c>
      <c r="N14" s="38"/>
      <c r="O14" s="37">
        <v>-2929547</v>
      </c>
      <c r="P14" s="38"/>
      <c r="Q14" s="37">
        <v>1343</v>
      </c>
      <c r="R14" s="37"/>
      <c r="S14" s="37">
        <f>SUM(E14:Q14)</f>
        <v>1084789</v>
      </c>
      <c r="T14" s="37"/>
      <c r="U14" s="37">
        <v>0</v>
      </c>
      <c r="V14" s="38"/>
      <c r="W14" s="37">
        <f>SUM(S14:U14)</f>
        <v>1084789</v>
      </c>
    </row>
    <row r="15" spans="1:23" s="20" customFormat="1" ht="18" customHeight="1">
      <c r="A15" s="2" t="s">
        <v>148</v>
      </c>
      <c r="B15" s="4"/>
      <c r="C15" s="117"/>
      <c r="D15" s="21"/>
      <c r="E15" s="39"/>
      <c r="F15" s="40"/>
      <c r="G15" s="39"/>
      <c r="H15" s="25"/>
      <c r="I15" s="39"/>
      <c r="J15" s="25"/>
      <c r="K15" s="25"/>
      <c r="L15" s="25"/>
      <c r="M15" s="40"/>
      <c r="N15" s="25"/>
      <c r="O15" s="40"/>
      <c r="P15" s="25"/>
      <c r="Q15" s="40"/>
      <c r="R15" s="40"/>
      <c r="S15" s="40"/>
      <c r="T15" s="40"/>
      <c r="U15" s="40"/>
      <c r="V15" s="25"/>
      <c r="W15" s="24"/>
    </row>
    <row r="16" spans="1:23" s="20" customFormat="1" ht="18" customHeight="1">
      <c r="A16" s="2"/>
      <c r="B16" s="4" t="s">
        <v>157</v>
      </c>
      <c r="C16" s="117"/>
      <c r="D16" s="21"/>
      <c r="E16" s="39">
        <v>0</v>
      </c>
      <c r="F16" s="40"/>
      <c r="G16" s="39">
        <v>0</v>
      </c>
      <c r="H16" s="40"/>
      <c r="I16" s="39">
        <v>0</v>
      </c>
      <c r="J16" s="25"/>
      <c r="K16" s="39">
        <v>0</v>
      </c>
      <c r="L16" s="25"/>
      <c r="M16" s="42">
        <v>0</v>
      </c>
      <c r="N16" s="43"/>
      <c r="O16" s="43">
        <v>-5476</v>
      </c>
      <c r="P16" s="25"/>
      <c r="Q16" s="25">
        <v>0</v>
      </c>
      <c r="R16" s="25"/>
      <c r="S16" s="25">
        <f>SUM(E16:Q16)</f>
        <v>-5476</v>
      </c>
      <c r="T16" s="25"/>
      <c r="U16" s="25">
        <v>0</v>
      </c>
      <c r="V16" s="25"/>
      <c r="W16" s="39">
        <f>SUM(S16:U16)</f>
        <v>-5476</v>
      </c>
    </row>
    <row r="17" spans="1:23" s="20" customFormat="1" ht="18" customHeight="1">
      <c r="A17" s="2"/>
      <c r="B17" s="4" t="s">
        <v>232</v>
      </c>
      <c r="C17" s="117">
        <v>10</v>
      </c>
      <c r="D17" s="21"/>
      <c r="E17" s="39">
        <v>0</v>
      </c>
      <c r="F17" s="40"/>
      <c r="G17" s="39">
        <v>0</v>
      </c>
      <c r="H17" s="40"/>
      <c r="I17" s="39">
        <v>0</v>
      </c>
      <c r="J17" s="25"/>
      <c r="K17" s="39">
        <v>0</v>
      </c>
      <c r="L17" s="25"/>
      <c r="M17" s="42">
        <v>0</v>
      </c>
      <c r="N17" s="43"/>
      <c r="O17" s="43">
        <v>0</v>
      </c>
      <c r="P17" s="25"/>
      <c r="Q17" s="25">
        <v>-533</v>
      </c>
      <c r="R17" s="25"/>
      <c r="S17" s="25">
        <f>SUM(E17:Q17)</f>
        <v>-533</v>
      </c>
      <c r="T17" s="25"/>
      <c r="U17" s="25">
        <v>0</v>
      </c>
      <c r="V17" s="25"/>
      <c r="W17" s="39">
        <f>SUM(S17:U17)</f>
        <v>-533</v>
      </c>
    </row>
    <row r="18" spans="1:23" s="20" customFormat="1" ht="18" customHeight="1">
      <c r="A18" s="2" t="s">
        <v>166</v>
      </c>
      <c r="B18" s="2"/>
      <c r="C18" s="6"/>
      <c r="D18" s="19"/>
      <c r="E18" s="44">
        <v>0</v>
      </c>
      <c r="F18" s="45"/>
      <c r="G18" s="44">
        <v>0</v>
      </c>
      <c r="H18" s="38"/>
      <c r="I18" s="44">
        <v>0</v>
      </c>
      <c r="J18" s="38"/>
      <c r="K18" s="44">
        <v>0</v>
      </c>
      <c r="L18" s="38"/>
      <c r="M18" s="44">
        <v>0</v>
      </c>
      <c r="N18" s="38"/>
      <c r="O18" s="44">
        <f>SUM(O16:O17)</f>
        <v>-5476</v>
      </c>
      <c r="P18" s="38"/>
      <c r="Q18" s="44">
        <f>SUM(Q16:Q17)</f>
        <v>-533</v>
      </c>
      <c r="R18" s="37"/>
      <c r="S18" s="44">
        <f>SUM(E18:Q18)</f>
        <v>-6009</v>
      </c>
      <c r="T18" s="37"/>
      <c r="U18" s="44">
        <f>SUM(U16:U17)</f>
        <v>0</v>
      </c>
      <c r="V18" s="38"/>
      <c r="W18" s="44">
        <f>SUM(S18:U18)</f>
        <v>-6009</v>
      </c>
    </row>
    <row r="19" spans="1:23" s="20" customFormat="1" ht="18" customHeight="1">
      <c r="A19" s="2"/>
      <c r="B19" s="2"/>
      <c r="C19" s="6"/>
      <c r="D19" s="19"/>
      <c r="E19" s="93"/>
      <c r="F19" s="45"/>
      <c r="G19" s="93"/>
      <c r="H19" s="38"/>
      <c r="I19" s="93"/>
      <c r="J19" s="38"/>
      <c r="K19" s="93"/>
      <c r="L19" s="38"/>
      <c r="M19" s="93"/>
      <c r="N19" s="38"/>
      <c r="O19" s="93"/>
      <c r="P19" s="38"/>
      <c r="Q19" s="93"/>
      <c r="R19" s="37"/>
      <c r="S19" s="93"/>
      <c r="T19" s="37"/>
      <c r="U19" s="93"/>
      <c r="V19" s="38"/>
      <c r="W19" s="93"/>
    </row>
    <row r="20" spans="1:23" s="20" customFormat="1" ht="18" customHeight="1" thickBot="1">
      <c r="A20" s="2" t="s">
        <v>176</v>
      </c>
      <c r="B20" s="2"/>
      <c r="C20" s="6"/>
      <c r="D20" s="119"/>
      <c r="E20" s="58">
        <f>SUM(E14,E18)</f>
        <v>2493455</v>
      </c>
      <c r="F20" s="38"/>
      <c r="G20" s="58">
        <f>SUM(G14,G18)</f>
        <v>1422185</v>
      </c>
      <c r="H20" s="41"/>
      <c r="I20" s="58">
        <f>SUM(I14,I18)</f>
        <v>464905</v>
      </c>
      <c r="J20" s="46"/>
      <c r="K20" s="58">
        <f>SUM(K14,K18)</f>
        <v>-369648</v>
      </c>
      <c r="L20" s="46"/>
      <c r="M20" s="58">
        <f>SUM(M14,M18)</f>
        <v>2096</v>
      </c>
      <c r="N20" s="41"/>
      <c r="O20" s="58">
        <f>SUM(O14,O18)</f>
        <v>-2935023</v>
      </c>
      <c r="P20" s="41"/>
      <c r="Q20" s="58">
        <f>SUM(Q14,Q18)</f>
        <v>810</v>
      </c>
      <c r="R20" s="41"/>
      <c r="S20" s="58">
        <f>SUM(E20:Q20)</f>
        <v>1078780</v>
      </c>
      <c r="T20" s="41"/>
      <c r="U20" s="58">
        <f>SUM(U14,U18)</f>
        <v>0</v>
      </c>
      <c r="V20" s="41"/>
      <c r="W20" s="58">
        <f>SUM(S20:U20)</f>
        <v>1078780</v>
      </c>
    </row>
    <row r="21" spans="1:23" ht="18" customHeight="1" thickTop="1">
      <c r="A21" s="17"/>
      <c r="B21" s="17"/>
      <c r="C21" s="21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</row>
    <row r="22" spans="1:23" s="20" customFormat="1" ht="18" customHeight="1">
      <c r="A22" s="2" t="s">
        <v>199</v>
      </c>
      <c r="B22" s="2"/>
      <c r="C22" s="6"/>
      <c r="D22" s="61"/>
      <c r="E22" s="24"/>
      <c r="F22" s="25"/>
      <c r="G22" s="24"/>
      <c r="H22" s="24"/>
      <c r="I22" s="24"/>
      <c r="J22" s="26"/>
      <c r="K22" s="26"/>
      <c r="L22" s="26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</row>
    <row r="23" spans="1:23" s="20" customFormat="1" ht="18" customHeight="1">
      <c r="A23" s="2"/>
      <c r="B23" s="2"/>
      <c r="C23" s="6"/>
      <c r="D23" s="61"/>
      <c r="E23" s="24"/>
      <c r="F23" s="25"/>
      <c r="G23" s="24"/>
      <c r="H23" s="24"/>
      <c r="I23" s="24"/>
      <c r="J23" s="26"/>
      <c r="K23" s="26"/>
      <c r="L23" s="26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</row>
    <row r="24" spans="1:23" s="20" customFormat="1" ht="18" customHeight="1">
      <c r="A24" s="2" t="s">
        <v>201</v>
      </c>
      <c r="B24" s="2"/>
      <c r="C24" s="18"/>
      <c r="D24" s="19"/>
      <c r="E24" s="125">
        <v>2493455</v>
      </c>
      <c r="F24" s="38"/>
      <c r="G24" s="125">
        <v>1422185</v>
      </c>
      <c r="H24" s="37"/>
      <c r="I24" s="125">
        <v>464905</v>
      </c>
      <c r="J24" s="38"/>
      <c r="K24" s="125">
        <v>-369648</v>
      </c>
      <c r="L24" s="38"/>
      <c r="M24" s="125">
        <v>2096</v>
      </c>
      <c r="N24" s="38"/>
      <c r="O24" s="125">
        <v>-2897538</v>
      </c>
      <c r="P24" s="38"/>
      <c r="Q24" s="125">
        <v>747</v>
      </c>
      <c r="R24" s="37"/>
      <c r="S24" s="125">
        <f>SUM(E24:Q24)</f>
        <v>1116202</v>
      </c>
      <c r="T24" s="37"/>
      <c r="U24" s="125">
        <v>0</v>
      </c>
      <c r="V24" s="38"/>
      <c r="W24" s="125">
        <f>SUM(S24:U24)</f>
        <v>1116202</v>
      </c>
    </row>
    <row r="25" spans="1:23" s="20" customFormat="1" ht="18" customHeight="1">
      <c r="A25" s="2"/>
      <c r="B25" s="2"/>
      <c r="C25" s="18"/>
      <c r="D25" s="19"/>
      <c r="E25" s="37"/>
      <c r="F25" s="38"/>
      <c r="G25" s="37"/>
      <c r="H25" s="37"/>
      <c r="I25" s="37"/>
      <c r="J25" s="38"/>
      <c r="K25" s="38"/>
      <c r="L25" s="38"/>
      <c r="M25" s="37"/>
      <c r="N25" s="38"/>
      <c r="O25" s="37"/>
      <c r="P25" s="38"/>
      <c r="Q25" s="37"/>
      <c r="R25" s="37"/>
      <c r="S25" s="37"/>
      <c r="T25" s="37"/>
      <c r="U25" s="37"/>
      <c r="V25" s="38"/>
      <c r="W25" s="37"/>
    </row>
    <row r="26" spans="1:23" s="20" customFormat="1" ht="18" customHeight="1">
      <c r="A26" s="2" t="s">
        <v>148</v>
      </c>
      <c r="B26" s="4"/>
      <c r="C26" s="60"/>
      <c r="D26" s="21"/>
      <c r="E26" s="39"/>
      <c r="F26" s="40"/>
      <c r="G26" s="39"/>
      <c r="H26" s="25"/>
      <c r="I26" s="39"/>
      <c r="J26" s="25"/>
      <c r="K26" s="25"/>
      <c r="L26" s="25"/>
      <c r="M26" s="40"/>
      <c r="N26" s="25"/>
      <c r="O26" s="40"/>
      <c r="P26" s="25"/>
      <c r="Q26" s="40"/>
      <c r="R26" s="40"/>
      <c r="S26" s="40"/>
      <c r="T26" s="40"/>
      <c r="U26" s="40"/>
      <c r="V26" s="25"/>
      <c r="W26" s="41"/>
    </row>
    <row r="27" spans="1:23" s="20" customFormat="1" ht="18" customHeight="1">
      <c r="A27" s="2"/>
      <c r="B27" s="4" t="s">
        <v>202</v>
      </c>
      <c r="C27" s="60"/>
      <c r="D27" s="21"/>
      <c r="E27" s="39">
        <v>0</v>
      </c>
      <c r="F27" s="40"/>
      <c r="G27" s="39">
        <v>0</v>
      </c>
      <c r="H27" s="40"/>
      <c r="I27" s="39">
        <v>0</v>
      </c>
      <c r="J27" s="25"/>
      <c r="K27" s="39">
        <v>0</v>
      </c>
      <c r="L27" s="25"/>
      <c r="M27" s="42">
        <v>0</v>
      </c>
      <c r="N27" s="43"/>
      <c r="O27" s="43">
        <v>1744</v>
      </c>
      <c r="P27" s="25"/>
      <c r="Q27" s="25">
        <v>0</v>
      </c>
      <c r="R27" s="25"/>
      <c r="S27" s="25">
        <f>SUM(E27:Q27)</f>
        <v>1744</v>
      </c>
      <c r="T27" s="25"/>
      <c r="U27" s="25">
        <v>0</v>
      </c>
      <c r="V27" s="25"/>
      <c r="W27" s="25">
        <f>SUM(S27:U27)</f>
        <v>1744</v>
      </c>
    </row>
    <row r="28" spans="1:23" s="20" customFormat="1" ht="18" customHeight="1">
      <c r="A28" s="2"/>
      <c r="B28" s="4" t="s">
        <v>222</v>
      </c>
      <c r="C28" s="60">
        <v>10</v>
      </c>
      <c r="D28" s="21"/>
      <c r="E28" s="39">
        <v>0</v>
      </c>
      <c r="F28" s="40"/>
      <c r="G28" s="39">
        <v>0</v>
      </c>
      <c r="H28" s="40"/>
      <c r="I28" s="39">
        <v>0</v>
      </c>
      <c r="J28" s="25"/>
      <c r="K28" s="39">
        <v>0</v>
      </c>
      <c r="L28" s="25"/>
      <c r="M28" s="42">
        <v>0</v>
      </c>
      <c r="N28" s="43"/>
      <c r="O28" s="43">
        <v>57</v>
      </c>
      <c r="P28" s="25"/>
      <c r="Q28" s="25">
        <v>-38</v>
      </c>
      <c r="R28" s="25"/>
      <c r="S28" s="43">
        <f>SUM(E28:Q28)</f>
        <v>19</v>
      </c>
      <c r="T28" s="25"/>
      <c r="U28" s="25">
        <v>0</v>
      </c>
      <c r="V28" s="25"/>
      <c r="W28" s="25">
        <f>SUM(S28:U28)</f>
        <v>19</v>
      </c>
    </row>
    <row r="29" spans="1:23" s="20" customFormat="1" ht="18" customHeight="1">
      <c r="A29" s="2" t="s">
        <v>148</v>
      </c>
      <c r="B29" s="2"/>
      <c r="C29" s="6"/>
      <c r="D29" s="19"/>
      <c r="E29" s="44">
        <v>0</v>
      </c>
      <c r="F29" s="45"/>
      <c r="G29" s="44">
        <v>0</v>
      </c>
      <c r="H29" s="38"/>
      <c r="I29" s="44">
        <v>0</v>
      </c>
      <c r="J29" s="38"/>
      <c r="K29" s="44">
        <v>0</v>
      </c>
      <c r="L29" s="38"/>
      <c r="M29" s="44">
        <v>0</v>
      </c>
      <c r="N29" s="38"/>
      <c r="O29" s="44">
        <f>SUM(O27:O28)</f>
        <v>1801</v>
      </c>
      <c r="P29" s="38"/>
      <c r="Q29" s="44">
        <f>SUM(Q27:Q28)</f>
        <v>-38</v>
      </c>
      <c r="R29" s="37"/>
      <c r="S29" s="44">
        <f>SUM(E29:Q29)</f>
        <v>1763</v>
      </c>
      <c r="T29" s="37"/>
      <c r="U29" s="44">
        <f>SUM(U27:U28)</f>
        <v>0</v>
      </c>
      <c r="V29" s="38"/>
      <c r="W29" s="44">
        <f>SUM(S29:U29)</f>
        <v>1763</v>
      </c>
    </row>
    <row r="30" spans="1:23" s="20" customFormat="1" ht="18" customHeight="1">
      <c r="A30" s="2"/>
      <c r="B30" s="2"/>
      <c r="C30" s="6"/>
      <c r="D30" s="19"/>
      <c r="E30" s="93"/>
      <c r="F30" s="45"/>
      <c r="G30" s="93"/>
      <c r="H30" s="38"/>
      <c r="I30" s="93"/>
      <c r="J30" s="38"/>
      <c r="K30" s="93"/>
      <c r="L30" s="38"/>
      <c r="M30" s="93"/>
      <c r="N30" s="38"/>
      <c r="O30" s="93"/>
      <c r="P30" s="38"/>
      <c r="Q30" s="93"/>
      <c r="R30" s="37"/>
      <c r="S30" s="93"/>
      <c r="T30" s="37"/>
      <c r="U30" s="93"/>
      <c r="V30" s="38"/>
      <c r="W30" s="93"/>
    </row>
    <row r="31" spans="1:23" s="20" customFormat="1" ht="18" customHeight="1" thickBot="1">
      <c r="A31" s="2" t="s">
        <v>200</v>
      </c>
      <c r="B31" s="2"/>
      <c r="C31" s="6"/>
      <c r="D31" s="61"/>
      <c r="E31" s="58">
        <f>SUM(E24,E29)</f>
        <v>2493455</v>
      </c>
      <c r="F31" s="38"/>
      <c r="G31" s="58">
        <f>SUM(G24,G29)</f>
        <v>1422185</v>
      </c>
      <c r="H31" s="41"/>
      <c r="I31" s="58">
        <f>SUM(I24,I29)</f>
        <v>464905</v>
      </c>
      <c r="J31" s="46"/>
      <c r="K31" s="58">
        <f>SUM(K24,K29)</f>
        <v>-369648</v>
      </c>
      <c r="L31" s="46"/>
      <c r="M31" s="58">
        <f>SUM(M24,M29)</f>
        <v>2096</v>
      </c>
      <c r="N31" s="41"/>
      <c r="O31" s="58">
        <f>SUM(O24,O29)</f>
        <v>-2895737</v>
      </c>
      <c r="P31" s="41"/>
      <c r="Q31" s="58">
        <f>SUM(Q24,Q29)</f>
        <v>709</v>
      </c>
      <c r="R31" s="41"/>
      <c r="S31" s="58">
        <f>SUM(S24,S29)</f>
        <v>1117965</v>
      </c>
      <c r="T31" s="41"/>
      <c r="U31" s="58">
        <f>SUM(U24,U29)</f>
        <v>0</v>
      </c>
      <c r="V31" s="41"/>
      <c r="W31" s="58">
        <f>SUM(W24,W29)</f>
        <v>1117965</v>
      </c>
    </row>
    <row r="32" spans="1:23" s="20" customFormat="1" ht="18" customHeight="1" thickTop="1"/>
    <row r="33" s="20" customFormat="1" ht="18" customHeight="1"/>
    <row r="34" s="20" customFormat="1"/>
    <row r="35" s="20" customFormat="1"/>
    <row r="36" s="20" customFormat="1"/>
    <row r="37" s="20" customFormat="1"/>
  </sheetData>
  <sheetProtection password="F7ED" sheet="1" objects="1" scenarios="1"/>
  <mergeCells count="3">
    <mergeCell ref="E5:W5"/>
    <mergeCell ref="M7:O7"/>
    <mergeCell ref="E11:W11"/>
  </mergeCells>
  <pageMargins left="0.43307086614173229" right="0.31496062992125984" top="0.82677165354330717" bottom="0.74803149606299213" header="0.35433070866141736" footer="0.39370078740157483"/>
  <pageSetup paperSize="9" scale="68" firstPageNumber="7" fitToHeight="2" orientation="landscape" useFirstPageNumber="1" r:id="rId1"/>
  <headerFooter>
    <oddFooter>&amp;L&amp;"Times New Roman,Regular"The accompanying notes are an integral part of these financial statements.&amp;R&amp;"Times New Roman,Regular"&amp;P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P31"/>
  <sheetViews>
    <sheetView view="pageBreakPreview" topLeftCell="A7" zoomScale="80" zoomScaleNormal="85" zoomScaleSheetLayoutView="80" workbookViewId="0">
      <selection activeCell="B33" sqref="B33"/>
    </sheetView>
  </sheetViews>
  <sheetFormatPr defaultColWidth="9" defaultRowHeight="15"/>
  <cols>
    <col min="1" max="1" width="42.375" style="20" customWidth="1"/>
    <col min="2" max="2" width="8" style="20" customWidth="1"/>
    <col min="3" max="3" width="1.75" style="20" customWidth="1"/>
    <col min="4" max="4" width="14.25" style="20" customWidth="1"/>
    <col min="5" max="5" width="1.125" style="20" customWidth="1"/>
    <col min="6" max="6" width="13" style="20" customWidth="1"/>
    <col min="7" max="7" width="1.125" style="20" customWidth="1"/>
    <col min="8" max="8" width="14.875" style="20" customWidth="1"/>
    <col min="9" max="9" width="1.125" style="20" customWidth="1"/>
    <col min="10" max="10" width="12.75" style="20" bestFit="1" customWidth="1"/>
    <col min="11" max="11" width="1.125" style="20" customWidth="1"/>
    <col min="12" max="12" width="13.75" style="20" customWidth="1"/>
    <col min="13" max="13" width="1.125" style="20" customWidth="1"/>
    <col min="14" max="14" width="18.25" style="20" bestFit="1" customWidth="1"/>
    <col min="15" max="15" width="1.125" style="20" customWidth="1"/>
    <col min="16" max="16" width="16.875" style="20" customWidth="1"/>
    <col min="17" max="17" width="1.75" style="20" customWidth="1"/>
    <col min="18" max="16384" width="9" style="20"/>
  </cols>
  <sheetData>
    <row r="1" spans="1:16" s="109" customFormat="1" ht="18" customHeight="1">
      <c r="A1" s="103" t="s">
        <v>0</v>
      </c>
      <c r="B1" s="110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16" ht="18" customHeight="1">
      <c r="A2" s="2" t="s">
        <v>149</v>
      </c>
      <c r="B2" s="2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8" customHeight="1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8" customHeight="1">
      <c r="A4" s="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8" customHeight="1">
      <c r="A5" s="17"/>
      <c r="B5" s="21"/>
      <c r="C5" s="22"/>
      <c r="D5" s="142" t="s">
        <v>3</v>
      </c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</row>
    <row r="6" spans="1:16" ht="18" customHeight="1">
      <c r="A6" s="17"/>
      <c r="B6" s="21"/>
      <c r="C6" s="22"/>
      <c r="D6" s="59"/>
      <c r="E6" s="59"/>
      <c r="F6" s="59"/>
      <c r="G6" s="59"/>
      <c r="H6" s="27" t="s">
        <v>61</v>
      </c>
      <c r="M6" s="59"/>
      <c r="N6" s="27" t="s">
        <v>91</v>
      </c>
      <c r="O6" s="47"/>
      <c r="P6" s="59"/>
    </row>
    <row r="7" spans="1:16" ht="18" customHeight="1">
      <c r="A7" s="17"/>
      <c r="B7" s="31"/>
      <c r="C7" s="60"/>
      <c r="D7" s="32" t="s">
        <v>60</v>
      </c>
      <c r="E7" s="30"/>
      <c r="F7" s="29" t="s">
        <v>116</v>
      </c>
      <c r="G7" s="30"/>
      <c r="H7" s="29" t="s">
        <v>63</v>
      </c>
      <c r="I7" s="144" t="s">
        <v>59</v>
      </c>
      <c r="J7" s="144"/>
      <c r="K7" s="144"/>
      <c r="L7" s="144"/>
      <c r="M7" s="22"/>
      <c r="N7" s="48" t="s">
        <v>92</v>
      </c>
      <c r="O7" s="49"/>
    </row>
    <row r="8" spans="1:16" ht="18" customHeight="1">
      <c r="A8" s="17"/>
      <c r="B8" s="31"/>
      <c r="C8" s="60"/>
      <c r="D8" s="35" t="s">
        <v>113</v>
      </c>
      <c r="E8" s="33"/>
      <c r="F8" s="27" t="s">
        <v>156</v>
      </c>
      <c r="G8" s="27"/>
      <c r="H8" s="29" t="s">
        <v>67</v>
      </c>
      <c r="I8" s="27"/>
      <c r="K8" s="29"/>
      <c r="M8" s="27"/>
      <c r="N8" s="29" t="s">
        <v>93</v>
      </c>
      <c r="O8" s="27"/>
      <c r="P8" s="5" t="s">
        <v>97</v>
      </c>
    </row>
    <row r="9" spans="1:16" ht="18" customHeight="1">
      <c r="A9" s="17"/>
      <c r="B9" s="36" t="s">
        <v>5</v>
      </c>
      <c r="C9" s="60"/>
      <c r="D9" s="32" t="s">
        <v>65</v>
      </c>
      <c r="E9" s="30"/>
      <c r="F9" s="29" t="s">
        <v>155</v>
      </c>
      <c r="G9" s="29"/>
      <c r="H9" s="29" t="s">
        <v>66</v>
      </c>
      <c r="I9" s="29"/>
      <c r="J9" s="62" t="s">
        <v>68</v>
      </c>
      <c r="L9" s="29" t="s">
        <v>137</v>
      </c>
      <c r="M9" s="29"/>
      <c r="N9" s="29" t="s">
        <v>94</v>
      </c>
      <c r="O9" s="29"/>
      <c r="P9" s="62" t="s">
        <v>98</v>
      </c>
    </row>
    <row r="10" spans="1:16" ht="18" customHeight="1">
      <c r="A10" s="17"/>
      <c r="B10" s="60"/>
      <c r="C10" s="60"/>
      <c r="D10" s="145" t="s">
        <v>141</v>
      </c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</row>
    <row r="11" spans="1:16" ht="18" customHeight="1">
      <c r="A11" s="2" t="s">
        <v>175</v>
      </c>
      <c r="B11" s="6"/>
      <c r="C11" s="61"/>
      <c r="D11" s="24"/>
      <c r="E11" s="25"/>
      <c r="F11" s="24"/>
      <c r="G11" s="24"/>
      <c r="H11" s="24"/>
      <c r="I11" s="26"/>
      <c r="J11" s="24"/>
      <c r="K11" s="24"/>
      <c r="L11" s="24"/>
      <c r="M11" s="24"/>
      <c r="N11" s="24"/>
      <c r="O11" s="24"/>
      <c r="P11" s="22"/>
    </row>
    <row r="12" spans="1:16" ht="18" customHeight="1">
      <c r="A12" s="2"/>
      <c r="B12" s="6"/>
      <c r="C12" s="61"/>
      <c r="D12" s="24"/>
      <c r="E12" s="25"/>
      <c r="F12" s="24"/>
      <c r="G12" s="24"/>
      <c r="H12" s="24"/>
      <c r="I12" s="26"/>
      <c r="J12" s="24"/>
      <c r="K12" s="24"/>
      <c r="L12" s="24"/>
      <c r="M12" s="24"/>
      <c r="N12" s="24"/>
      <c r="O12" s="24"/>
      <c r="P12" s="22"/>
    </row>
    <row r="13" spans="1:16" ht="18" customHeight="1">
      <c r="A13" s="2" t="s">
        <v>198</v>
      </c>
      <c r="B13" s="17"/>
      <c r="C13" s="21"/>
      <c r="D13" s="41">
        <v>2493455</v>
      </c>
      <c r="E13" s="45"/>
      <c r="F13" s="41">
        <v>1422185</v>
      </c>
      <c r="G13" s="45"/>
      <c r="H13" s="41">
        <v>464905</v>
      </c>
      <c r="I13" s="41"/>
      <c r="J13" s="41">
        <v>2096</v>
      </c>
      <c r="K13" s="13"/>
      <c r="L13" s="41">
        <v>-4023512</v>
      </c>
      <c r="M13" s="41"/>
      <c r="N13" s="41">
        <v>1343</v>
      </c>
      <c r="O13" s="41"/>
      <c r="P13" s="53">
        <f>SUM(D13:N13)</f>
        <v>360472</v>
      </c>
    </row>
    <row r="14" spans="1:16" ht="18" customHeight="1">
      <c r="A14" s="18"/>
      <c r="B14" s="6"/>
      <c r="C14" s="119"/>
      <c r="D14" s="37"/>
      <c r="E14" s="38"/>
      <c r="F14" s="37"/>
      <c r="G14" s="37"/>
      <c r="H14" s="37"/>
      <c r="I14" s="38"/>
      <c r="J14" s="45"/>
      <c r="K14" s="38"/>
      <c r="L14" s="45"/>
      <c r="M14" s="38"/>
      <c r="N14" s="45"/>
      <c r="O14" s="38"/>
      <c r="P14" s="54"/>
    </row>
    <row r="15" spans="1:16" ht="18" customHeight="1">
      <c r="A15" s="2" t="s">
        <v>148</v>
      </c>
      <c r="B15" s="117"/>
      <c r="C15" s="21"/>
      <c r="D15" s="39"/>
      <c r="E15" s="40"/>
      <c r="F15" s="39"/>
      <c r="G15" s="39"/>
      <c r="H15" s="39"/>
      <c r="I15" s="25"/>
      <c r="J15" s="40"/>
      <c r="K15" s="25"/>
      <c r="L15" s="25"/>
      <c r="M15" s="25"/>
      <c r="N15" s="25"/>
      <c r="O15" s="25"/>
      <c r="P15" s="51"/>
    </row>
    <row r="16" spans="1:16" ht="18" customHeight="1">
      <c r="A16" s="4" t="s">
        <v>158</v>
      </c>
      <c r="B16" s="117"/>
      <c r="C16" s="21"/>
      <c r="D16" s="39">
        <v>0</v>
      </c>
      <c r="E16" s="40"/>
      <c r="F16" s="39">
        <v>0</v>
      </c>
      <c r="G16" s="40"/>
      <c r="H16" s="39">
        <v>0</v>
      </c>
      <c r="I16" s="25"/>
      <c r="J16" s="42">
        <v>0</v>
      </c>
      <c r="K16" s="43"/>
      <c r="L16" s="43">
        <v>-23866</v>
      </c>
      <c r="M16" s="25"/>
      <c r="N16" s="25">
        <v>0</v>
      </c>
      <c r="O16" s="25"/>
      <c r="P16" s="99">
        <f>SUM(D16:N16)</f>
        <v>-23866</v>
      </c>
    </row>
    <row r="17" spans="1:16" ht="18" customHeight="1">
      <c r="A17" s="4" t="s">
        <v>223</v>
      </c>
      <c r="B17" s="117">
        <v>10</v>
      </c>
      <c r="C17" s="21"/>
      <c r="D17" s="39">
        <v>0</v>
      </c>
      <c r="E17" s="40"/>
      <c r="F17" s="39">
        <v>0</v>
      </c>
      <c r="G17" s="40"/>
      <c r="H17" s="39">
        <v>0</v>
      </c>
      <c r="I17" s="25"/>
      <c r="J17" s="42">
        <v>0</v>
      </c>
      <c r="K17" s="43"/>
      <c r="L17" s="43">
        <v>0</v>
      </c>
      <c r="M17" s="25"/>
      <c r="N17" s="25">
        <v>-533</v>
      </c>
      <c r="O17" s="25"/>
      <c r="P17" s="99">
        <f>SUM(D17:N17)</f>
        <v>-533</v>
      </c>
    </row>
    <row r="18" spans="1:16" ht="21" customHeight="1">
      <c r="A18" s="2" t="s">
        <v>166</v>
      </c>
      <c r="B18" s="117"/>
      <c r="C18" s="21"/>
      <c r="D18" s="44">
        <f>SUM(D16:D17)</f>
        <v>0</v>
      </c>
      <c r="E18" s="40"/>
      <c r="F18" s="44">
        <f>SUM(F16:F17)</f>
        <v>0</v>
      </c>
      <c r="G18" s="39"/>
      <c r="H18" s="44">
        <f>SUM(H16:H17)</f>
        <v>0</v>
      </c>
      <c r="I18" s="25"/>
      <c r="J18" s="52">
        <f>SUM(J16:J17)</f>
        <v>0</v>
      </c>
      <c r="K18" s="25"/>
      <c r="L18" s="52">
        <f>SUM(L16:L17)</f>
        <v>-23866</v>
      </c>
      <c r="M18" s="25"/>
      <c r="N18" s="52">
        <f>SUM(N16:N17)</f>
        <v>-533</v>
      </c>
      <c r="O18" s="25"/>
      <c r="P18" s="44">
        <f>SUM(P16:P17)</f>
        <v>-24399</v>
      </c>
    </row>
    <row r="19" spans="1:16" s="50" customFormat="1" ht="18" customHeight="1">
      <c r="A19" s="55"/>
      <c r="B19" s="120"/>
      <c r="C19" s="56"/>
      <c r="D19" s="39"/>
      <c r="E19" s="40"/>
      <c r="F19" s="39"/>
      <c r="G19" s="39"/>
      <c r="H19" s="39"/>
      <c r="I19" s="40"/>
      <c r="J19" s="40"/>
      <c r="K19" s="40"/>
      <c r="L19" s="40"/>
      <c r="M19" s="40"/>
      <c r="N19" s="40"/>
      <c r="O19" s="40"/>
      <c r="P19" s="39"/>
    </row>
    <row r="20" spans="1:16" ht="18" customHeight="1" thickBot="1">
      <c r="A20" s="2" t="s">
        <v>176</v>
      </c>
      <c r="B20" s="6"/>
      <c r="C20" s="57"/>
      <c r="D20" s="58">
        <f>+D18+D13</f>
        <v>2493455</v>
      </c>
      <c r="E20" s="38"/>
      <c r="F20" s="58">
        <f>+F18+F13</f>
        <v>1422185</v>
      </c>
      <c r="G20" s="41"/>
      <c r="H20" s="58">
        <f>+H18+H13</f>
        <v>464905</v>
      </c>
      <c r="I20" s="46"/>
      <c r="J20" s="58">
        <f>+J18+J13</f>
        <v>2096</v>
      </c>
      <c r="K20" s="41"/>
      <c r="L20" s="58">
        <f>+L18+L13</f>
        <v>-4047378</v>
      </c>
      <c r="M20" s="41"/>
      <c r="N20" s="58">
        <f>+N18+N13</f>
        <v>810</v>
      </c>
      <c r="O20" s="41"/>
      <c r="P20" s="58">
        <f>+P18+P13</f>
        <v>336073</v>
      </c>
    </row>
    <row r="21" spans="1:16" ht="18" customHeight="1" thickTop="1">
      <c r="A21" s="2"/>
      <c r="B21" s="6"/>
      <c r="C21" s="57"/>
      <c r="D21" s="41"/>
      <c r="E21" s="38"/>
      <c r="F21" s="41"/>
      <c r="G21" s="41"/>
      <c r="H21" s="41"/>
      <c r="I21" s="46"/>
      <c r="J21" s="41"/>
      <c r="K21" s="41"/>
      <c r="L21" s="41"/>
      <c r="M21" s="41"/>
      <c r="N21" s="41"/>
      <c r="O21" s="41"/>
      <c r="P21" s="41"/>
    </row>
    <row r="22" spans="1:16" ht="18" customHeight="1">
      <c r="A22" s="2" t="s">
        <v>199</v>
      </c>
      <c r="B22" s="6"/>
      <c r="C22" s="61"/>
      <c r="D22" s="24"/>
      <c r="E22" s="25"/>
      <c r="F22" s="24"/>
      <c r="G22" s="24"/>
      <c r="H22" s="24"/>
      <c r="I22" s="26"/>
      <c r="J22" s="24"/>
      <c r="K22" s="24"/>
      <c r="L22" s="24"/>
      <c r="M22" s="24"/>
      <c r="N22" s="24"/>
      <c r="O22" s="24"/>
      <c r="P22" s="22"/>
    </row>
    <row r="23" spans="1:16" ht="18" customHeight="1">
      <c r="A23" s="2" t="s">
        <v>201</v>
      </c>
      <c r="B23" s="2"/>
      <c r="C23" s="21"/>
      <c r="D23" s="125">
        <v>2493455</v>
      </c>
      <c r="E23" s="45"/>
      <c r="F23" s="125">
        <v>1422185</v>
      </c>
      <c r="G23" s="45"/>
      <c r="H23" s="125">
        <v>464905</v>
      </c>
      <c r="I23" s="41"/>
      <c r="J23" s="125">
        <v>2096</v>
      </c>
      <c r="K23" s="13"/>
      <c r="L23" s="125">
        <v>-3982831</v>
      </c>
      <c r="M23" s="41"/>
      <c r="N23" s="125">
        <v>747</v>
      </c>
      <c r="O23" s="41"/>
      <c r="P23" s="53">
        <f>SUM(D23:N23)</f>
        <v>400557</v>
      </c>
    </row>
    <row r="24" spans="1:16" ht="18" customHeight="1">
      <c r="A24" s="18"/>
      <c r="B24" s="6"/>
      <c r="C24" s="61"/>
      <c r="D24" s="37"/>
      <c r="E24" s="38"/>
      <c r="F24" s="37"/>
      <c r="G24" s="37"/>
      <c r="H24" s="37"/>
      <c r="I24" s="38"/>
      <c r="J24" s="45"/>
      <c r="K24" s="38"/>
      <c r="L24" s="45"/>
      <c r="M24" s="38"/>
      <c r="N24" s="45"/>
      <c r="O24" s="38"/>
      <c r="P24" s="54"/>
    </row>
    <row r="25" spans="1:16" ht="18" customHeight="1">
      <c r="A25" s="2" t="s">
        <v>148</v>
      </c>
      <c r="B25" s="60"/>
      <c r="C25" s="21"/>
      <c r="D25" s="39"/>
      <c r="E25" s="40"/>
      <c r="F25" s="39"/>
      <c r="G25" s="39"/>
      <c r="H25" s="39"/>
      <c r="I25" s="25"/>
      <c r="J25" s="40"/>
      <c r="K25" s="25"/>
      <c r="L25" s="25"/>
      <c r="M25" s="25"/>
      <c r="N25" s="25"/>
      <c r="O25" s="25"/>
      <c r="P25" s="51"/>
    </row>
    <row r="26" spans="1:16" ht="18" customHeight="1">
      <c r="A26" s="4" t="s">
        <v>158</v>
      </c>
      <c r="B26" s="60"/>
      <c r="C26" s="21"/>
      <c r="D26" s="39">
        <v>0</v>
      </c>
      <c r="E26" s="40"/>
      <c r="F26" s="39">
        <v>0</v>
      </c>
      <c r="G26" s="40"/>
      <c r="H26" s="39">
        <v>0</v>
      </c>
      <c r="I26" s="25"/>
      <c r="J26" s="42">
        <v>0</v>
      </c>
      <c r="K26" s="43"/>
      <c r="L26" s="43">
        <v>-1291</v>
      </c>
      <c r="M26" s="25"/>
      <c r="N26" s="25">
        <v>0</v>
      </c>
      <c r="O26" s="25"/>
      <c r="P26" s="99">
        <f>SUM(D26:N26)</f>
        <v>-1291</v>
      </c>
    </row>
    <row r="27" spans="1:16" ht="18" customHeight="1">
      <c r="A27" s="4" t="s">
        <v>223</v>
      </c>
      <c r="B27" s="60">
        <v>10</v>
      </c>
      <c r="C27" s="21"/>
      <c r="D27" s="39">
        <v>0</v>
      </c>
      <c r="E27" s="40"/>
      <c r="F27" s="39">
        <v>0</v>
      </c>
      <c r="G27" s="40"/>
      <c r="H27" s="39">
        <v>0</v>
      </c>
      <c r="I27" s="25"/>
      <c r="J27" s="42">
        <v>0</v>
      </c>
      <c r="K27" s="43"/>
      <c r="L27" s="43">
        <v>0</v>
      </c>
      <c r="M27" s="25"/>
      <c r="N27" s="25">
        <v>-38</v>
      </c>
      <c r="O27" s="25"/>
      <c r="P27" s="99">
        <f>SUM(D27:N27)</f>
        <v>-38</v>
      </c>
    </row>
    <row r="28" spans="1:16" ht="21" customHeight="1">
      <c r="A28" s="2" t="s">
        <v>166</v>
      </c>
      <c r="B28" s="60"/>
      <c r="C28" s="21"/>
      <c r="D28" s="44">
        <f>SUM(D26:D27)</f>
        <v>0</v>
      </c>
      <c r="E28" s="40"/>
      <c r="F28" s="44">
        <f>SUM(F26:F27)</f>
        <v>0</v>
      </c>
      <c r="G28" s="39"/>
      <c r="H28" s="44">
        <f>SUM(H26:H27)</f>
        <v>0</v>
      </c>
      <c r="I28" s="25"/>
      <c r="J28" s="52">
        <f>SUM(J26:J27)</f>
        <v>0</v>
      </c>
      <c r="K28" s="25"/>
      <c r="L28" s="52">
        <f>SUM(L26:L27)</f>
        <v>-1291</v>
      </c>
      <c r="M28" s="25"/>
      <c r="N28" s="52">
        <f>SUM(N26:N27)</f>
        <v>-38</v>
      </c>
      <c r="O28" s="25"/>
      <c r="P28" s="44">
        <f>SUM(P26:P27)</f>
        <v>-1329</v>
      </c>
    </row>
    <row r="29" spans="1:16" s="50" customFormat="1" ht="18" customHeight="1">
      <c r="A29" s="55"/>
      <c r="B29" s="63"/>
      <c r="C29" s="56"/>
      <c r="D29" s="39"/>
      <c r="E29" s="40"/>
      <c r="F29" s="39"/>
      <c r="G29" s="39"/>
      <c r="H29" s="39"/>
      <c r="I29" s="40"/>
      <c r="J29" s="40"/>
      <c r="K29" s="40"/>
      <c r="L29" s="40"/>
      <c r="M29" s="40"/>
      <c r="N29" s="40"/>
      <c r="O29" s="40"/>
      <c r="P29" s="39"/>
    </row>
    <row r="30" spans="1:16" ht="18" customHeight="1" thickBot="1">
      <c r="A30" s="2" t="s">
        <v>200</v>
      </c>
      <c r="B30" s="6"/>
      <c r="C30" s="57"/>
      <c r="D30" s="58">
        <f>+D28+D23</f>
        <v>2493455</v>
      </c>
      <c r="E30" s="38"/>
      <c r="F30" s="58">
        <f>+F28+F23</f>
        <v>1422185</v>
      </c>
      <c r="G30" s="41"/>
      <c r="H30" s="58">
        <f>+H28+H23</f>
        <v>464905</v>
      </c>
      <c r="I30" s="46"/>
      <c r="J30" s="58">
        <f>+J28+J23</f>
        <v>2096</v>
      </c>
      <c r="K30" s="41"/>
      <c r="L30" s="58">
        <f>+L28+L23</f>
        <v>-3984122</v>
      </c>
      <c r="M30" s="41"/>
      <c r="N30" s="58">
        <f>+N28+N23</f>
        <v>709</v>
      </c>
      <c r="O30" s="41"/>
      <c r="P30" s="58">
        <f>+P28+P23</f>
        <v>399228</v>
      </c>
    </row>
    <row r="31" spans="1:16" ht="15.75" thickTop="1"/>
  </sheetData>
  <sheetProtection password="F7ED" sheet="1" objects="1" scenarios="1"/>
  <mergeCells count="3">
    <mergeCell ref="I7:L7"/>
    <mergeCell ref="D5:P5"/>
    <mergeCell ref="D10:P10"/>
  </mergeCells>
  <pageMargins left="0.55118110236220474" right="0.11811023622047245" top="0.62992125984251968" bottom="0.74803149606299213" header="0.31496062992125984" footer="0.31496062992125984"/>
  <pageSetup paperSize="9" scale="80" firstPageNumber="8" fitToHeight="2" orientation="landscape" useFirstPageNumber="1" r:id="rId1"/>
  <headerFooter>
    <oddFooter>&amp;L&amp;"Times New Roman,Regular"The accompanying notes are an integral part of these financial statements.&amp;R&amp;"Times New Roman,Regular"&amp;P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L83"/>
  <sheetViews>
    <sheetView view="pageBreakPreview" topLeftCell="A67" zoomScaleSheetLayoutView="100" workbookViewId="0">
      <selection activeCell="A92" sqref="A92"/>
    </sheetView>
  </sheetViews>
  <sheetFormatPr defaultColWidth="9.125" defaultRowHeight="18.75" customHeight="1"/>
  <cols>
    <col min="1" max="1" width="51.625" style="95" customWidth="1"/>
    <col min="2" max="2" width="5.375" style="95" customWidth="1"/>
    <col min="3" max="3" width="1.625" style="95" customWidth="1"/>
    <col min="4" max="4" width="10.375" style="95" customWidth="1"/>
    <col min="5" max="5" width="1.625" style="95" customWidth="1"/>
    <col min="6" max="6" width="9.75" style="95" customWidth="1"/>
    <col min="7" max="7" width="1.625" style="95" customWidth="1"/>
    <col min="8" max="8" width="10.125" style="95" customWidth="1"/>
    <col min="9" max="9" width="1.625" style="95" customWidth="1"/>
    <col min="10" max="10" width="10.5" style="95" customWidth="1"/>
    <col min="11" max="16384" width="9.125" style="95"/>
  </cols>
  <sheetData>
    <row r="1" spans="1:12" s="112" customFormat="1" ht="18.75" customHeight="1">
      <c r="A1" s="103" t="s">
        <v>0</v>
      </c>
      <c r="B1" s="104"/>
      <c r="C1" s="104"/>
      <c r="D1" s="111"/>
      <c r="E1" s="104"/>
      <c r="F1" s="104"/>
      <c r="G1" s="104"/>
      <c r="H1" s="104"/>
      <c r="I1" s="104"/>
      <c r="J1" s="111"/>
    </row>
    <row r="2" spans="1:12" ht="18.75" customHeight="1">
      <c r="A2" s="2" t="s">
        <v>151</v>
      </c>
      <c r="B2" s="1"/>
      <c r="C2" s="1"/>
      <c r="D2" s="77"/>
      <c r="E2" s="1"/>
      <c r="F2" s="1"/>
      <c r="G2" s="1"/>
      <c r="H2" s="1"/>
      <c r="I2" s="1"/>
      <c r="J2" s="77"/>
    </row>
    <row r="3" spans="1:12" ht="18.75" customHeight="1">
      <c r="A3" s="2"/>
      <c r="B3" s="1"/>
      <c r="C3" s="1"/>
      <c r="D3" s="1"/>
      <c r="E3" s="1"/>
      <c r="F3" s="1"/>
      <c r="G3" s="1"/>
      <c r="H3" s="1"/>
      <c r="I3" s="1"/>
      <c r="J3" s="1"/>
    </row>
    <row r="4" spans="1:12" ht="18.75" customHeight="1">
      <c r="A4" s="1"/>
      <c r="B4" s="116"/>
      <c r="C4" s="116"/>
      <c r="D4" s="141" t="s">
        <v>42</v>
      </c>
      <c r="E4" s="141"/>
      <c r="F4" s="141"/>
      <c r="G4" s="1"/>
      <c r="H4" s="141" t="s">
        <v>43</v>
      </c>
      <c r="I4" s="141"/>
      <c r="J4" s="141"/>
    </row>
    <row r="5" spans="1:12" ht="18.75" customHeight="1">
      <c r="A5" s="1"/>
      <c r="B5" s="116"/>
      <c r="C5" s="116"/>
      <c r="D5" s="142" t="s">
        <v>45</v>
      </c>
      <c r="E5" s="142"/>
      <c r="F5" s="142"/>
      <c r="G5" s="1"/>
      <c r="H5" s="142" t="s">
        <v>45</v>
      </c>
      <c r="I5" s="142"/>
      <c r="J5" s="142"/>
    </row>
    <row r="6" spans="1:12" ht="18.75" customHeight="1">
      <c r="A6" s="1"/>
      <c r="B6" s="116"/>
      <c r="C6" s="116"/>
      <c r="D6" s="146" t="s">
        <v>146</v>
      </c>
      <c r="E6" s="146"/>
      <c r="F6" s="146"/>
      <c r="G6" s="115"/>
      <c r="H6" s="143" t="s">
        <v>146</v>
      </c>
      <c r="I6" s="143"/>
      <c r="J6" s="143"/>
    </row>
    <row r="7" spans="1:12" ht="18.75" customHeight="1">
      <c r="A7" s="1"/>
      <c r="B7" s="116"/>
      <c r="C7" s="116"/>
      <c r="D7" s="143" t="s">
        <v>147</v>
      </c>
      <c r="E7" s="143"/>
      <c r="F7" s="143"/>
      <c r="G7" s="115"/>
      <c r="H7" s="143" t="s">
        <v>147</v>
      </c>
      <c r="I7" s="143"/>
      <c r="J7" s="143"/>
    </row>
    <row r="8" spans="1:12" ht="18.75" customHeight="1">
      <c r="A8" s="1"/>
      <c r="B8" s="113" t="s">
        <v>5</v>
      </c>
      <c r="C8" s="113"/>
      <c r="D8" s="115">
        <v>2021</v>
      </c>
      <c r="E8" s="115"/>
      <c r="F8" s="115">
        <v>2020</v>
      </c>
      <c r="G8" s="115"/>
      <c r="H8" s="118">
        <v>2021</v>
      </c>
      <c r="I8" s="118"/>
      <c r="J8" s="118">
        <v>2020</v>
      </c>
    </row>
    <row r="9" spans="1:12" ht="18.75" customHeight="1">
      <c r="A9" s="1"/>
      <c r="B9" s="113"/>
      <c r="C9" s="113"/>
      <c r="D9" s="115"/>
      <c r="E9" s="115"/>
      <c r="F9" s="140" t="s">
        <v>141</v>
      </c>
      <c r="G9" s="140"/>
      <c r="H9" s="140"/>
      <c r="I9" s="115"/>
      <c r="J9" s="115"/>
    </row>
    <row r="10" spans="1:12" ht="18.75" customHeight="1">
      <c r="A10" s="19" t="s">
        <v>70</v>
      </c>
      <c r="B10" s="116"/>
      <c r="C10" s="116"/>
      <c r="D10" s="78"/>
      <c r="E10" s="79"/>
      <c r="F10" s="28"/>
      <c r="G10" s="79"/>
      <c r="H10" s="79"/>
      <c r="I10" s="79"/>
      <c r="J10" s="79"/>
    </row>
    <row r="11" spans="1:12" ht="18.75" customHeight="1">
      <c r="A11" s="1" t="s">
        <v>218</v>
      </c>
      <c r="B11" s="116"/>
      <c r="C11" s="116"/>
      <c r="D11" s="67">
        <v>1744</v>
      </c>
      <c r="E11" s="3"/>
      <c r="F11" s="67">
        <v>-5476</v>
      </c>
      <c r="G11" s="3"/>
      <c r="H11" s="67">
        <v>-1291</v>
      </c>
      <c r="I11" s="3"/>
      <c r="J11" s="67">
        <v>-23866</v>
      </c>
      <c r="L11" s="95" t="s">
        <v>88</v>
      </c>
    </row>
    <row r="12" spans="1:12" ht="18.75" customHeight="1">
      <c r="A12" s="1"/>
      <c r="B12" s="128"/>
      <c r="C12" s="128"/>
      <c r="D12" s="67"/>
      <c r="E12" s="3"/>
      <c r="F12" s="67"/>
      <c r="G12" s="3"/>
      <c r="H12" s="67"/>
      <c r="I12" s="3"/>
      <c r="J12" s="67"/>
    </row>
    <row r="13" spans="1:12" ht="18.75" customHeight="1">
      <c r="A13" s="21" t="s">
        <v>233</v>
      </c>
      <c r="B13" s="116"/>
      <c r="C13" s="116"/>
      <c r="D13" s="67"/>
      <c r="E13" s="3"/>
      <c r="F13" s="67"/>
      <c r="G13" s="3"/>
      <c r="H13" s="67"/>
      <c r="I13" s="3"/>
      <c r="J13" s="67"/>
      <c r="L13" s="95" t="s">
        <v>89</v>
      </c>
    </row>
    <row r="14" spans="1:12" ht="18.75" customHeight="1">
      <c r="A14" s="1" t="s">
        <v>71</v>
      </c>
      <c r="B14" s="116"/>
      <c r="C14" s="116"/>
      <c r="D14" s="67">
        <v>-110</v>
      </c>
      <c r="E14" s="3"/>
      <c r="F14" s="67">
        <v>-299</v>
      </c>
      <c r="G14" s="3"/>
      <c r="H14" s="67">
        <v>-4456</v>
      </c>
      <c r="I14" s="3"/>
      <c r="J14" s="67">
        <v>-4783</v>
      </c>
    </row>
    <row r="15" spans="1:12" ht="18.75" customHeight="1">
      <c r="A15" s="4" t="s">
        <v>72</v>
      </c>
      <c r="B15" s="116"/>
      <c r="C15" s="116"/>
      <c r="D15" s="67">
        <v>2422</v>
      </c>
      <c r="E15" s="3"/>
      <c r="F15" s="67">
        <v>3361</v>
      </c>
      <c r="G15" s="3"/>
      <c r="H15" s="67">
        <v>185</v>
      </c>
      <c r="I15" s="3"/>
      <c r="J15" s="67">
        <v>211</v>
      </c>
    </row>
    <row r="16" spans="1:12" ht="18.75" customHeight="1">
      <c r="A16" s="4" t="s">
        <v>73</v>
      </c>
      <c r="B16" s="116"/>
      <c r="C16" s="116"/>
      <c r="D16" s="67">
        <v>28792</v>
      </c>
      <c r="E16" s="3"/>
      <c r="F16" s="67">
        <v>29091</v>
      </c>
      <c r="G16" s="3"/>
      <c r="H16" s="67">
        <v>2018</v>
      </c>
      <c r="I16" s="3"/>
      <c r="J16" s="67">
        <v>1755</v>
      </c>
    </row>
    <row r="17" spans="1:10" ht="18.75" customHeight="1">
      <c r="A17" s="1" t="s">
        <v>234</v>
      </c>
      <c r="B17" s="116"/>
      <c r="C17" s="116"/>
      <c r="D17" s="67"/>
      <c r="E17" s="3"/>
    </row>
    <row r="18" spans="1:10" ht="18.75" customHeight="1">
      <c r="A18" s="1" t="s">
        <v>235</v>
      </c>
      <c r="B18" s="130"/>
      <c r="C18" s="130"/>
      <c r="D18" s="67">
        <v>-1120</v>
      </c>
      <c r="E18" s="3"/>
      <c r="F18" s="67">
        <v>-1658</v>
      </c>
      <c r="G18" s="3"/>
      <c r="H18" s="67">
        <v>-6497</v>
      </c>
      <c r="I18" s="3"/>
      <c r="J18" s="67">
        <v>18291</v>
      </c>
    </row>
    <row r="19" spans="1:10" ht="18.75" customHeight="1">
      <c r="A19" s="4" t="s">
        <v>150</v>
      </c>
      <c r="B19" s="116"/>
      <c r="C19" s="116"/>
      <c r="D19" s="67">
        <v>0</v>
      </c>
      <c r="E19" s="3"/>
      <c r="F19" s="67">
        <v>1307</v>
      </c>
      <c r="G19" s="3"/>
      <c r="H19" s="3">
        <v>0</v>
      </c>
      <c r="I19" s="3"/>
      <c r="J19" s="3">
        <v>1307</v>
      </c>
    </row>
    <row r="20" spans="1:10" ht="18.75" customHeight="1">
      <c r="A20" s="4" t="s">
        <v>119</v>
      </c>
      <c r="B20" s="116"/>
      <c r="C20" s="116"/>
      <c r="D20" s="67"/>
    </row>
    <row r="21" spans="1:10" ht="18.75" customHeight="1">
      <c r="A21" s="4" t="s">
        <v>100</v>
      </c>
      <c r="B21" s="116"/>
      <c r="C21" s="116"/>
      <c r="D21" s="67">
        <v>-10159</v>
      </c>
      <c r="E21" s="3"/>
      <c r="F21" s="67">
        <v>-6720</v>
      </c>
      <c r="G21" s="3"/>
      <c r="H21" s="67">
        <v>-161</v>
      </c>
      <c r="I21" s="3"/>
      <c r="J21" s="67">
        <v>-163</v>
      </c>
    </row>
    <row r="22" spans="1:10" ht="18.75" customHeight="1">
      <c r="A22" s="4" t="s">
        <v>213</v>
      </c>
      <c r="B22" s="116"/>
      <c r="C22" s="116"/>
      <c r="D22" s="67"/>
      <c r="E22" s="3"/>
      <c r="F22" s="67"/>
      <c r="G22" s="3"/>
      <c r="H22" s="67"/>
      <c r="I22" s="3"/>
      <c r="J22" s="67"/>
    </row>
    <row r="23" spans="1:10" ht="18.75" customHeight="1">
      <c r="A23" s="4" t="s">
        <v>214</v>
      </c>
      <c r="B23" s="116"/>
      <c r="C23" s="116"/>
      <c r="D23" s="67">
        <v>-17</v>
      </c>
      <c r="E23" s="3"/>
      <c r="F23" s="67">
        <v>0</v>
      </c>
      <c r="G23" s="3"/>
      <c r="H23" s="67">
        <v>0</v>
      </c>
      <c r="I23" s="3"/>
      <c r="J23" s="67">
        <v>0</v>
      </c>
    </row>
    <row r="24" spans="1:10" ht="18.75" customHeight="1">
      <c r="A24" s="4" t="s">
        <v>203</v>
      </c>
      <c r="B24" s="116"/>
      <c r="C24" s="116"/>
      <c r="D24" s="67">
        <v>-1356</v>
      </c>
      <c r="E24" s="3"/>
      <c r="F24" s="67">
        <v>-1361</v>
      </c>
      <c r="G24" s="3"/>
      <c r="H24" s="67">
        <v>-557</v>
      </c>
      <c r="I24" s="3"/>
      <c r="J24" s="67">
        <v>-560</v>
      </c>
    </row>
    <row r="25" spans="1:10" ht="18.75" customHeight="1">
      <c r="A25" s="4" t="s">
        <v>236</v>
      </c>
      <c r="B25" s="116"/>
      <c r="C25" s="116"/>
      <c r="D25" s="67">
        <v>-105</v>
      </c>
      <c r="E25" s="3"/>
      <c r="F25" s="67">
        <v>0</v>
      </c>
      <c r="G25" s="3"/>
      <c r="H25" s="67">
        <v>-105</v>
      </c>
      <c r="I25" s="3"/>
      <c r="J25" s="67">
        <v>0</v>
      </c>
    </row>
    <row r="26" spans="1:10" ht="18.75" customHeight="1">
      <c r="A26" s="4" t="s">
        <v>224</v>
      </c>
      <c r="B26" s="116"/>
      <c r="C26" s="116"/>
      <c r="D26" s="67">
        <v>-1512</v>
      </c>
      <c r="E26" s="3"/>
      <c r="F26" s="67">
        <v>0</v>
      </c>
      <c r="G26" s="3"/>
      <c r="H26" s="67">
        <v>-1512</v>
      </c>
      <c r="I26" s="3"/>
      <c r="J26" s="67">
        <v>0</v>
      </c>
    </row>
    <row r="27" spans="1:10" ht="18.75" customHeight="1">
      <c r="A27" s="4" t="s">
        <v>225</v>
      </c>
      <c r="B27" s="116"/>
      <c r="C27" s="116"/>
      <c r="D27" s="67">
        <v>309</v>
      </c>
      <c r="E27" s="3"/>
      <c r="F27" s="67">
        <v>-559</v>
      </c>
      <c r="G27" s="3"/>
      <c r="H27" s="67">
        <v>0</v>
      </c>
      <c r="I27" s="3"/>
      <c r="J27" s="67">
        <v>-326</v>
      </c>
    </row>
    <row r="28" spans="1:10" ht="18.75" customHeight="1">
      <c r="A28" s="4" t="s">
        <v>226</v>
      </c>
      <c r="B28" s="137"/>
      <c r="C28" s="137"/>
      <c r="D28" s="67">
        <v>6623</v>
      </c>
      <c r="E28" s="3"/>
      <c r="F28" s="67">
        <v>0</v>
      </c>
      <c r="G28" s="3"/>
      <c r="H28" s="67">
        <v>0</v>
      </c>
      <c r="I28" s="3"/>
      <c r="J28" s="67">
        <v>0</v>
      </c>
    </row>
    <row r="29" spans="1:10" ht="18.75" customHeight="1">
      <c r="A29" s="4" t="s">
        <v>227</v>
      </c>
      <c r="B29" s="116"/>
      <c r="C29" s="116"/>
      <c r="D29" s="67">
        <v>128</v>
      </c>
      <c r="E29" s="3"/>
      <c r="F29" s="67">
        <v>292</v>
      </c>
      <c r="G29" s="3"/>
      <c r="H29" s="67">
        <v>125</v>
      </c>
      <c r="I29" s="3"/>
      <c r="J29" s="67">
        <v>292</v>
      </c>
    </row>
    <row r="30" spans="1:10" ht="18.75" customHeight="1">
      <c r="A30" s="4" t="s">
        <v>120</v>
      </c>
      <c r="B30" s="116"/>
      <c r="C30" s="116"/>
      <c r="D30" s="67">
        <v>7651</v>
      </c>
      <c r="E30" s="3"/>
      <c r="F30" s="67">
        <v>6274</v>
      </c>
      <c r="G30" s="3"/>
      <c r="H30" s="67">
        <v>7651</v>
      </c>
      <c r="I30" s="3"/>
      <c r="J30" s="67">
        <v>6274</v>
      </c>
    </row>
    <row r="31" spans="1:10" ht="18.75" customHeight="1">
      <c r="A31" s="4" t="s">
        <v>121</v>
      </c>
      <c r="B31" s="116"/>
      <c r="C31" s="116"/>
      <c r="D31" s="67">
        <v>222</v>
      </c>
      <c r="E31" s="3"/>
      <c r="F31" s="67">
        <v>211</v>
      </c>
      <c r="G31" s="3"/>
      <c r="H31" s="3">
        <v>113</v>
      </c>
      <c r="I31" s="3"/>
      <c r="J31" s="3">
        <v>145</v>
      </c>
    </row>
    <row r="32" spans="1:10" ht="18.75" customHeight="1">
      <c r="A32" s="21"/>
      <c r="B32" s="116"/>
      <c r="C32" s="116"/>
      <c r="D32" s="80">
        <f>SUM(D11:D31)</f>
        <v>33512</v>
      </c>
      <c r="E32" s="81"/>
      <c r="F32" s="80">
        <f>SUM(F11:F31)</f>
        <v>24463</v>
      </c>
      <c r="G32" s="81"/>
      <c r="H32" s="80">
        <f>SUM(H11:H31)</f>
        <v>-4487</v>
      </c>
      <c r="I32" s="81"/>
      <c r="J32" s="80">
        <f>SUM(J11:J31)</f>
        <v>-1423</v>
      </c>
    </row>
    <row r="33" spans="1:10" ht="18.75" customHeight="1">
      <c r="A33" s="21" t="s">
        <v>74</v>
      </c>
      <c r="B33" s="116"/>
      <c r="C33" s="116"/>
      <c r="D33" s="82"/>
      <c r="E33" s="81"/>
      <c r="F33" s="82"/>
      <c r="G33" s="81"/>
      <c r="H33" s="81"/>
      <c r="I33" s="81"/>
      <c r="J33" s="81"/>
    </row>
    <row r="34" spans="1:10" ht="18.75" customHeight="1">
      <c r="A34" s="1" t="s">
        <v>8</v>
      </c>
      <c r="B34" s="116"/>
      <c r="C34" s="116"/>
      <c r="D34" s="26">
        <v>-5113</v>
      </c>
      <c r="E34" s="3"/>
      <c r="F34" s="26">
        <v>21776</v>
      </c>
      <c r="G34" s="3"/>
      <c r="H34" s="3">
        <v>14724</v>
      </c>
      <c r="I34" s="3"/>
      <c r="J34" s="3">
        <v>2410</v>
      </c>
    </row>
    <row r="35" spans="1:10" ht="18.75" customHeight="1">
      <c r="A35" s="1" t="s">
        <v>99</v>
      </c>
      <c r="B35" s="116"/>
      <c r="C35" s="116"/>
      <c r="D35" s="26">
        <v>-8467</v>
      </c>
      <c r="E35" s="3"/>
      <c r="F35" s="26">
        <v>2815</v>
      </c>
      <c r="G35" s="3"/>
      <c r="H35" s="3">
        <v>-10633</v>
      </c>
      <c r="I35" s="3"/>
      <c r="J35" s="3">
        <v>2248</v>
      </c>
    </row>
    <row r="36" spans="1:10" ht="18.75" customHeight="1">
      <c r="A36" s="55" t="s">
        <v>170</v>
      </c>
      <c r="B36" s="121"/>
      <c r="C36" s="121"/>
      <c r="D36" s="26">
        <v>12310</v>
      </c>
      <c r="E36" s="3"/>
      <c r="F36" s="26">
        <v>-4811</v>
      </c>
      <c r="G36" s="3"/>
      <c r="H36" s="3">
        <v>1191</v>
      </c>
      <c r="I36" s="3"/>
      <c r="J36" s="3">
        <v>-4066</v>
      </c>
    </row>
    <row r="37" spans="1:10" ht="18.75" customHeight="1">
      <c r="A37" s="1" t="s">
        <v>10</v>
      </c>
      <c r="B37" s="116"/>
      <c r="C37" s="116"/>
      <c r="D37" s="26">
        <v>-148</v>
      </c>
      <c r="E37" s="3"/>
      <c r="F37" s="26">
        <v>-251</v>
      </c>
      <c r="G37" s="3"/>
      <c r="H37" s="3">
        <v>-24</v>
      </c>
      <c r="I37" s="3"/>
      <c r="J37" s="3">
        <v>-566</v>
      </c>
    </row>
    <row r="38" spans="1:10" ht="18.75" customHeight="1">
      <c r="A38" s="1" t="s">
        <v>84</v>
      </c>
      <c r="B38" s="116"/>
      <c r="C38" s="116"/>
      <c r="D38" s="26">
        <v>41</v>
      </c>
      <c r="E38" s="3"/>
      <c r="F38" s="26">
        <v>2</v>
      </c>
      <c r="G38" s="3"/>
      <c r="H38" s="3">
        <v>41</v>
      </c>
      <c r="I38" s="3"/>
      <c r="J38" s="3">
        <v>2</v>
      </c>
    </row>
    <row r="39" spans="1:10" ht="18.75" customHeight="1">
      <c r="A39" s="1" t="s">
        <v>18</v>
      </c>
      <c r="B39" s="116"/>
      <c r="C39" s="116"/>
      <c r="D39" s="26">
        <v>0</v>
      </c>
      <c r="E39" s="3"/>
      <c r="F39" s="26">
        <v>950</v>
      </c>
      <c r="G39" s="3"/>
      <c r="H39" s="3">
        <v>0</v>
      </c>
      <c r="I39" s="3"/>
      <c r="J39" s="3">
        <v>990</v>
      </c>
    </row>
    <row r="40" spans="1:10" ht="18.75" customHeight="1">
      <c r="A40" s="1" t="s">
        <v>161</v>
      </c>
      <c r="B40" s="116"/>
      <c r="C40" s="116"/>
      <c r="D40" s="26">
        <v>-4239</v>
      </c>
      <c r="E40" s="3"/>
      <c r="F40" s="26">
        <v>-8799</v>
      </c>
      <c r="G40" s="3"/>
      <c r="H40" s="3">
        <v>773</v>
      </c>
      <c r="I40" s="3"/>
      <c r="J40" s="3">
        <v>-1579</v>
      </c>
    </row>
    <row r="41" spans="1:10" ht="18.75" customHeight="1">
      <c r="A41" s="1" t="s">
        <v>101</v>
      </c>
      <c r="B41" s="116"/>
      <c r="C41" s="116"/>
      <c r="D41" s="26">
        <v>-2327</v>
      </c>
      <c r="E41" s="3"/>
      <c r="F41" s="26">
        <v>-680</v>
      </c>
      <c r="G41" s="3"/>
      <c r="H41" s="3">
        <v>-1200</v>
      </c>
      <c r="I41" s="3"/>
      <c r="J41" s="3">
        <v>-1393</v>
      </c>
    </row>
    <row r="42" spans="1:10" ht="18.75" customHeight="1">
      <c r="A42" s="1" t="s">
        <v>85</v>
      </c>
      <c r="B42" s="116"/>
      <c r="C42" s="116"/>
      <c r="D42" s="26">
        <v>-4180</v>
      </c>
      <c r="E42" s="3"/>
      <c r="F42" s="26">
        <v>-260</v>
      </c>
      <c r="G42" s="3"/>
      <c r="H42" s="3">
        <v>-665</v>
      </c>
      <c r="I42" s="3"/>
      <c r="J42" s="3">
        <v>-2477</v>
      </c>
    </row>
    <row r="43" spans="1:10" ht="18.75" customHeight="1">
      <c r="A43" s="1" t="s">
        <v>172</v>
      </c>
      <c r="B43" s="136"/>
      <c r="C43" s="136"/>
      <c r="D43" s="26">
        <v>462</v>
      </c>
      <c r="E43" s="3"/>
      <c r="F43" s="26">
        <v>0</v>
      </c>
      <c r="G43" s="3"/>
      <c r="H43" s="3">
        <v>0</v>
      </c>
      <c r="I43" s="3"/>
      <c r="J43" s="3">
        <v>0</v>
      </c>
    </row>
    <row r="44" spans="1:10" ht="18.75" customHeight="1">
      <c r="A44" s="1" t="s">
        <v>122</v>
      </c>
      <c r="B44" s="116"/>
      <c r="C44" s="116"/>
      <c r="D44" s="26">
        <v>-250</v>
      </c>
      <c r="E44" s="3"/>
      <c r="F44" s="26">
        <v>-19</v>
      </c>
      <c r="G44" s="3"/>
      <c r="H44" s="3">
        <v>0</v>
      </c>
      <c r="I44" s="3"/>
      <c r="J44" s="3">
        <v>0</v>
      </c>
    </row>
    <row r="45" spans="1:10" ht="18.75" customHeight="1">
      <c r="A45" s="1" t="s">
        <v>29</v>
      </c>
      <c r="B45" s="137"/>
      <c r="C45" s="137"/>
      <c r="D45" s="26">
        <v>-111</v>
      </c>
      <c r="E45" s="3"/>
      <c r="F45" s="26">
        <v>0</v>
      </c>
      <c r="G45" s="3"/>
      <c r="H45" s="3">
        <v>0</v>
      </c>
      <c r="I45" s="3"/>
      <c r="J45" s="3">
        <v>0</v>
      </c>
    </row>
    <row r="46" spans="1:10" ht="18.75" customHeight="1">
      <c r="A46" s="1" t="s">
        <v>123</v>
      </c>
      <c r="B46" s="116"/>
      <c r="C46" s="116"/>
      <c r="D46" s="83">
        <f>SUM(D32:D45)</f>
        <v>21490</v>
      </c>
      <c r="E46" s="3"/>
      <c r="F46" s="83">
        <f>SUM(F32:F45)</f>
        <v>35186</v>
      </c>
      <c r="G46" s="3"/>
      <c r="H46" s="83">
        <f>SUM(H32:H45)</f>
        <v>-280</v>
      </c>
      <c r="I46" s="3"/>
      <c r="J46" s="83">
        <f>SUM(J32:J45)</f>
        <v>-5854</v>
      </c>
    </row>
    <row r="47" spans="1:10" ht="18.75" customHeight="1">
      <c r="A47" s="1" t="s">
        <v>124</v>
      </c>
      <c r="B47" s="116"/>
      <c r="C47" s="116"/>
      <c r="D47" s="94">
        <v>-1524</v>
      </c>
      <c r="E47" s="81"/>
      <c r="F47" s="94">
        <v>-403</v>
      </c>
      <c r="G47" s="96"/>
      <c r="H47" s="96">
        <v>-620</v>
      </c>
      <c r="I47" s="96"/>
      <c r="J47" s="96">
        <v>-304</v>
      </c>
    </row>
    <row r="48" spans="1:10" ht="18.75" customHeight="1">
      <c r="A48" s="23" t="s">
        <v>102</v>
      </c>
      <c r="B48" s="114"/>
      <c r="C48" s="114"/>
      <c r="D48" s="84">
        <f>SUM(D46:D47)</f>
        <v>19966</v>
      </c>
      <c r="E48" s="85"/>
      <c r="F48" s="84">
        <f>SUM(F46:F47)</f>
        <v>34783</v>
      </c>
      <c r="G48" s="85"/>
      <c r="H48" s="84">
        <f>SUM(H46:H47)</f>
        <v>-900</v>
      </c>
      <c r="I48" s="85"/>
      <c r="J48" s="84">
        <f>SUM(J46:J47)</f>
        <v>-6158</v>
      </c>
    </row>
    <row r="49" spans="1:10" s="112" customFormat="1" ht="18.75" customHeight="1">
      <c r="A49" s="103" t="s">
        <v>0</v>
      </c>
      <c r="B49" s="104"/>
      <c r="C49" s="104"/>
      <c r="D49" s="111"/>
      <c r="E49" s="104"/>
      <c r="F49" s="104"/>
      <c r="G49" s="104"/>
      <c r="H49" s="104"/>
      <c r="I49" s="104"/>
      <c r="J49" s="111"/>
    </row>
    <row r="50" spans="1:10" ht="18.75" customHeight="1">
      <c r="A50" s="2" t="s">
        <v>151</v>
      </c>
      <c r="B50" s="1"/>
      <c r="C50" s="1"/>
      <c r="D50" s="77"/>
      <c r="E50" s="1"/>
      <c r="F50" s="1"/>
      <c r="G50" s="1"/>
      <c r="H50" s="1"/>
      <c r="I50" s="1"/>
      <c r="J50" s="77"/>
    </row>
    <row r="51" spans="1:10" ht="18.75" customHeight="1">
      <c r="A51" s="2"/>
      <c r="B51" s="1"/>
      <c r="C51" s="1"/>
      <c r="D51" s="1"/>
      <c r="E51" s="1"/>
      <c r="F51" s="1"/>
      <c r="G51" s="1"/>
      <c r="H51" s="1"/>
      <c r="I51" s="1"/>
      <c r="J51" s="1"/>
    </row>
    <row r="52" spans="1:10" ht="18.75" customHeight="1">
      <c r="A52" s="1"/>
      <c r="B52" s="116"/>
      <c r="C52" s="116"/>
      <c r="D52" s="141" t="s">
        <v>42</v>
      </c>
      <c r="E52" s="141"/>
      <c r="F52" s="141"/>
      <c r="G52" s="1"/>
      <c r="H52" s="141" t="s">
        <v>43</v>
      </c>
      <c r="I52" s="141"/>
      <c r="J52" s="141"/>
    </row>
    <row r="53" spans="1:10" ht="18.75" customHeight="1">
      <c r="A53" s="1"/>
      <c r="B53" s="116"/>
      <c r="C53" s="116"/>
      <c r="D53" s="142" t="s">
        <v>45</v>
      </c>
      <c r="E53" s="142"/>
      <c r="F53" s="142"/>
      <c r="G53" s="1"/>
      <c r="H53" s="142" t="s">
        <v>45</v>
      </c>
      <c r="I53" s="142"/>
      <c r="J53" s="142"/>
    </row>
    <row r="54" spans="1:10" ht="18.75" customHeight="1">
      <c r="A54" s="1"/>
      <c r="B54" s="116"/>
      <c r="C54" s="116"/>
      <c r="D54" s="146" t="s">
        <v>146</v>
      </c>
      <c r="E54" s="146"/>
      <c r="F54" s="146"/>
      <c r="G54" s="115"/>
      <c r="H54" s="143" t="s">
        <v>146</v>
      </c>
      <c r="I54" s="143"/>
      <c r="J54" s="143"/>
    </row>
    <row r="55" spans="1:10" ht="18.75" customHeight="1">
      <c r="A55" s="1"/>
      <c r="B55" s="116"/>
      <c r="C55" s="116"/>
      <c r="D55" s="143" t="s">
        <v>147</v>
      </c>
      <c r="E55" s="143"/>
      <c r="F55" s="143"/>
      <c r="G55" s="115"/>
      <c r="H55" s="143" t="s">
        <v>147</v>
      </c>
      <c r="I55" s="143"/>
      <c r="J55" s="143"/>
    </row>
    <row r="56" spans="1:10" ht="18.75" customHeight="1">
      <c r="A56" s="1"/>
      <c r="B56" s="113" t="s">
        <v>5</v>
      </c>
      <c r="C56" s="113"/>
      <c r="D56" s="118">
        <v>2021</v>
      </c>
      <c r="E56" s="118"/>
      <c r="F56" s="118">
        <v>2020</v>
      </c>
      <c r="G56" s="118"/>
      <c r="H56" s="118">
        <v>2021</v>
      </c>
      <c r="I56" s="118"/>
      <c r="J56" s="118">
        <v>2020</v>
      </c>
    </row>
    <row r="57" spans="1:10" ht="18.75" customHeight="1">
      <c r="A57" s="1"/>
      <c r="B57" s="113"/>
      <c r="C57" s="113"/>
      <c r="D57" s="115"/>
      <c r="E57" s="115"/>
      <c r="F57" s="140" t="s">
        <v>141</v>
      </c>
      <c r="G57" s="140"/>
      <c r="H57" s="140"/>
      <c r="I57" s="115"/>
      <c r="J57" s="115"/>
    </row>
    <row r="58" spans="1:10" ht="18.75" customHeight="1">
      <c r="A58" s="1"/>
      <c r="B58" s="1"/>
      <c r="C58" s="116"/>
      <c r="D58" s="86"/>
      <c r="E58" s="86"/>
      <c r="F58" s="86"/>
      <c r="G58" s="86"/>
      <c r="H58" s="86"/>
      <c r="I58" s="86"/>
      <c r="J58" s="86"/>
    </row>
    <row r="59" spans="1:10" ht="18.75" customHeight="1">
      <c r="A59" s="19" t="s">
        <v>75</v>
      </c>
      <c r="B59" s="116"/>
      <c r="C59" s="116"/>
      <c r="D59" s="82"/>
      <c r="E59" s="81"/>
      <c r="F59" s="82"/>
      <c r="G59" s="81"/>
      <c r="H59" s="81"/>
      <c r="I59" s="81"/>
      <c r="J59" s="81"/>
    </row>
    <row r="60" spans="1:10" ht="18.75" customHeight="1">
      <c r="A60" s="1" t="s">
        <v>76</v>
      </c>
      <c r="B60" s="116"/>
      <c r="C60" s="116"/>
      <c r="D60" s="26">
        <v>102</v>
      </c>
      <c r="E60" s="26"/>
      <c r="F60" s="26">
        <v>350</v>
      </c>
      <c r="G60" s="26"/>
      <c r="H60" s="26">
        <v>102</v>
      </c>
      <c r="I60" s="26"/>
      <c r="J60" s="26">
        <v>350</v>
      </c>
    </row>
    <row r="61" spans="1:10" ht="18.75" customHeight="1">
      <c r="A61" s="1" t="s">
        <v>237</v>
      </c>
      <c r="B61" s="116"/>
      <c r="C61" s="116"/>
      <c r="D61" s="26">
        <v>-1162</v>
      </c>
      <c r="E61" s="26"/>
      <c r="F61" s="26">
        <v>-168</v>
      </c>
      <c r="G61" s="26"/>
      <c r="H61" s="26">
        <v>-1162</v>
      </c>
      <c r="I61" s="26"/>
      <c r="J61" s="26">
        <v>-168</v>
      </c>
    </row>
    <row r="62" spans="1:10" ht="18.75" customHeight="1">
      <c r="A62" s="1" t="s">
        <v>238</v>
      </c>
      <c r="B62" s="116"/>
      <c r="C62" s="116"/>
      <c r="D62" s="26">
        <v>13069</v>
      </c>
      <c r="E62" s="26"/>
      <c r="F62" s="26">
        <v>0</v>
      </c>
      <c r="G62" s="26"/>
      <c r="H62" s="26">
        <v>13069</v>
      </c>
      <c r="I62" s="26"/>
      <c r="J62" s="26">
        <v>0</v>
      </c>
    </row>
    <row r="63" spans="1:10" ht="18.75" customHeight="1">
      <c r="A63" s="1" t="s">
        <v>103</v>
      </c>
      <c r="B63" s="130"/>
      <c r="C63" s="130"/>
      <c r="D63" s="26">
        <v>0</v>
      </c>
      <c r="E63" s="26"/>
      <c r="F63" s="26">
        <v>0</v>
      </c>
      <c r="G63" s="26"/>
      <c r="H63" s="26">
        <v>-26500</v>
      </c>
      <c r="I63" s="26"/>
      <c r="J63" s="26">
        <v>-22238</v>
      </c>
    </row>
    <row r="64" spans="1:10" ht="18.75" customHeight="1">
      <c r="A64" s="1" t="s">
        <v>77</v>
      </c>
      <c r="B64" s="116"/>
      <c r="C64" s="116"/>
      <c r="D64" s="26">
        <v>0</v>
      </c>
      <c r="E64" s="26"/>
      <c r="F64" s="26">
        <v>0</v>
      </c>
      <c r="G64" s="26"/>
      <c r="H64" s="26">
        <v>5000</v>
      </c>
      <c r="I64" s="26"/>
      <c r="J64" s="26">
        <v>7000</v>
      </c>
    </row>
    <row r="65" spans="1:10" ht="18.75" customHeight="1">
      <c r="A65" s="1" t="s">
        <v>228</v>
      </c>
      <c r="B65" s="116"/>
      <c r="C65" s="116"/>
      <c r="D65" s="26">
        <v>-6601</v>
      </c>
      <c r="E65" s="26"/>
      <c r="F65" s="26">
        <v>-760</v>
      </c>
      <c r="G65" s="26"/>
      <c r="H65" s="26">
        <v>0</v>
      </c>
      <c r="I65" s="26"/>
      <c r="J65" s="26">
        <v>-198</v>
      </c>
    </row>
    <row r="66" spans="1:10" ht="18.75" customHeight="1">
      <c r="A66" s="1" t="s">
        <v>125</v>
      </c>
      <c r="B66" s="116"/>
      <c r="C66" s="116"/>
      <c r="D66" s="26">
        <v>65</v>
      </c>
      <c r="E66" s="26"/>
      <c r="F66" s="26">
        <v>626</v>
      </c>
      <c r="G66" s="26"/>
      <c r="H66" s="26">
        <v>0</v>
      </c>
      <c r="I66" s="26"/>
      <c r="J66" s="26">
        <v>393</v>
      </c>
    </row>
    <row r="67" spans="1:10" ht="18.75" customHeight="1">
      <c r="A67" s="1" t="s">
        <v>104</v>
      </c>
      <c r="B67" s="116"/>
      <c r="C67" s="116"/>
      <c r="D67" s="26">
        <v>-47</v>
      </c>
      <c r="E67" s="26"/>
      <c r="F67" s="26">
        <v>0</v>
      </c>
      <c r="G67" s="26"/>
      <c r="H67" s="26">
        <v>-47</v>
      </c>
      <c r="I67" s="26"/>
      <c r="J67" s="26">
        <v>0</v>
      </c>
    </row>
    <row r="68" spans="1:10" ht="18.75" customHeight="1">
      <c r="A68" s="23" t="s">
        <v>126</v>
      </c>
      <c r="B68" s="114"/>
      <c r="C68" s="114"/>
      <c r="D68" s="87">
        <f>SUM(D60:D67)</f>
        <v>5426</v>
      </c>
      <c r="E68" s="11"/>
      <c r="F68" s="87">
        <f>SUM(F60:F67)</f>
        <v>48</v>
      </c>
      <c r="G68" s="11"/>
      <c r="H68" s="87">
        <f>SUM(H60:H67)</f>
        <v>-9538</v>
      </c>
      <c r="I68" s="11"/>
      <c r="J68" s="87">
        <f>SUM(J60:J67)</f>
        <v>-14861</v>
      </c>
    </row>
    <row r="69" spans="1:10" ht="18.75" customHeight="1">
      <c r="A69" s="1"/>
      <c r="B69" s="116"/>
      <c r="C69" s="116"/>
      <c r="D69" s="88"/>
      <c r="E69" s="1"/>
      <c r="F69" s="88"/>
      <c r="G69" s="1"/>
      <c r="H69" s="88"/>
      <c r="I69" s="1"/>
      <c r="J69" s="88"/>
    </row>
    <row r="70" spans="1:10" ht="18.75" customHeight="1">
      <c r="A70" s="19" t="s">
        <v>78</v>
      </c>
      <c r="B70" s="116"/>
      <c r="C70" s="116"/>
      <c r="D70" s="77"/>
      <c r="E70" s="1"/>
      <c r="F70" s="77"/>
      <c r="G70" s="1"/>
      <c r="H70" s="1"/>
      <c r="I70" s="1"/>
      <c r="J70" s="1"/>
    </row>
    <row r="71" spans="1:10" ht="18.75" customHeight="1">
      <c r="A71" s="1" t="s">
        <v>152</v>
      </c>
      <c r="B71" s="116"/>
      <c r="C71" s="116"/>
      <c r="D71" s="26">
        <v>-2715</v>
      </c>
      <c r="E71" s="26"/>
      <c r="F71" s="26">
        <v>-4764</v>
      </c>
      <c r="G71" s="26"/>
      <c r="H71" s="26">
        <v>0</v>
      </c>
      <c r="I71" s="26"/>
      <c r="J71" s="26">
        <v>-23</v>
      </c>
    </row>
    <row r="72" spans="1:10" ht="18.75" customHeight="1">
      <c r="A72" s="1" t="s">
        <v>79</v>
      </c>
      <c r="B72" s="116"/>
      <c r="C72" s="116"/>
      <c r="D72" s="26">
        <v>-1764</v>
      </c>
      <c r="E72" s="26"/>
      <c r="F72" s="26">
        <v>4077</v>
      </c>
      <c r="G72" s="26"/>
      <c r="H72" s="26">
        <v>-32</v>
      </c>
      <c r="I72" s="26"/>
      <c r="J72" s="26">
        <v>-426</v>
      </c>
    </row>
    <row r="73" spans="1:10" ht="18.75" customHeight="1">
      <c r="A73" s="1" t="s">
        <v>80</v>
      </c>
      <c r="B73" s="116"/>
      <c r="C73" s="116"/>
      <c r="D73" s="26">
        <v>20000</v>
      </c>
      <c r="E73" s="26"/>
      <c r="F73" s="26">
        <v>0</v>
      </c>
      <c r="G73" s="26"/>
      <c r="H73" s="26">
        <v>0</v>
      </c>
      <c r="I73" s="26"/>
      <c r="J73" s="26">
        <v>0</v>
      </c>
    </row>
    <row r="74" spans="1:10" ht="18.75" customHeight="1">
      <c r="A74" s="1" t="s">
        <v>162</v>
      </c>
      <c r="B74" s="116"/>
      <c r="C74" s="116"/>
      <c r="D74" s="26">
        <v>-20000</v>
      </c>
      <c r="E74" s="26"/>
      <c r="F74" s="26">
        <v>0</v>
      </c>
      <c r="G74" s="26"/>
      <c r="H74" s="26">
        <v>0</v>
      </c>
      <c r="I74" s="26"/>
      <c r="J74" s="26">
        <v>0</v>
      </c>
    </row>
    <row r="75" spans="1:10" ht="18.75" customHeight="1">
      <c r="A75" s="1" t="s">
        <v>159</v>
      </c>
      <c r="B75" s="116"/>
      <c r="C75" s="116"/>
      <c r="D75" s="26">
        <v>-10173</v>
      </c>
      <c r="E75" s="26"/>
      <c r="F75" s="26">
        <v>-43410</v>
      </c>
      <c r="G75" s="26"/>
      <c r="H75" s="26">
        <v>0</v>
      </c>
      <c r="I75" s="26"/>
      <c r="J75" s="26">
        <v>0</v>
      </c>
    </row>
    <row r="76" spans="1:10" ht="18.75" customHeight="1">
      <c r="A76" s="1" t="s">
        <v>185</v>
      </c>
      <c r="B76" s="116"/>
      <c r="C76" s="116"/>
      <c r="D76" s="26">
        <v>-1691</v>
      </c>
      <c r="E76" s="26"/>
      <c r="F76" s="26">
        <v>-837</v>
      </c>
      <c r="G76" s="26"/>
      <c r="H76" s="26">
        <v>-901</v>
      </c>
      <c r="I76" s="26"/>
      <c r="J76" s="26">
        <v>-215</v>
      </c>
    </row>
    <row r="77" spans="1:10" ht="18.75" customHeight="1">
      <c r="A77" s="23" t="s">
        <v>168</v>
      </c>
      <c r="B77" s="114"/>
      <c r="C77" s="114"/>
      <c r="D77" s="84">
        <f>SUM(D71:D76)</f>
        <v>-16343</v>
      </c>
      <c r="E77" s="85"/>
      <c r="F77" s="84">
        <f>SUM(F71:F76)</f>
        <v>-44934</v>
      </c>
      <c r="G77" s="85"/>
      <c r="H77" s="84">
        <f>SUM(H71:H76)</f>
        <v>-933</v>
      </c>
      <c r="I77" s="85"/>
      <c r="J77" s="84">
        <f>SUM(J71:J76)</f>
        <v>-664</v>
      </c>
    </row>
    <row r="78" spans="1:10" ht="18.75" customHeight="1">
      <c r="A78" s="23"/>
      <c r="B78" s="127"/>
      <c r="C78" s="127"/>
      <c r="D78" s="92"/>
      <c r="E78" s="85"/>
      <c r="F78" s="92"/>
      <c r="G78" s="85"/>
      <c r="H78" s="92"/>
      <c r="I78" s="85"/>
      <c r="J78" s="92"/>
    </row>
    <row r="79" spans="1:10" ht="18.75" customHeight="1">
      <c r="A79" s="2" t="s">
        <v>229</v>
      </c>
      <c r="B79" s="114"/>
      <c r="C79" s="114"/>
      <c r="D79" s="11">
        <f>SUM(D48,D68,D77)</f>
        <v>9049</v>
      </c>
      <c r="E79" s="11"/>
      <c r="F79" s="11">
        <f>SUM(F48,F68,F77)</f>
        <v>-10103</v>
      </c>
      <c r="G79" s="11"/>
      <c r="H79" s="11">
        <f>SUM(H48,H68,H77)</f>
        <v>-11371</v>
      </c>
      <c r="I79" s="11"/>
      <c r="J79" s="11">
        <f>SUM(J48,J68,J77)</f>
        <v>-21683</v>
      </c>
    </row>
    <row r="80" spans="1:10" ht="18.75" customHeight="1">
      <c r="A80" s="89" t="s">
        <v>81</v>
      </c>
      <c r="B80" s="116"/>
      <c r="C80" s="116"/>
      <c r="D80" s="3">
        <v>136188</v>
      </c>
      <c r="E80" s="3"/>
      <c r="F80" s="3">
        <v>134522</v>
      </c>
      <c r="G80" s="3"/>
      <c r="H80" s="3">
        <v>54538</v>
      </c>
      <c r="I80" s="3"/>
      <c r="J80" s="3">
        <v>74343</v>
      </c>
    </row>
    <row r="81" spans="1:10" ht="18.75" customHeight="1" thickBot="1">
      <c r="A81" s="2" t="s">
        <v>163</v>
      </c>
      <c r="B81" s="6"/>
      <c r="C81" s="114"/>
      <c r="D81" s="90">
        <f>SUM(D79:D80)</f>
        <v>145237</v>
      </c>
      <c r="E81" s="85"/>
      <c r="F81" s="90">
        <f>SUM(F79:F80)</f>
        <v>124419</v>
      </c>
      <c r="G81" s="85"/>
      <c r="H81" s="90">
        <f>SUM(H79:H80)</f>
        <v>43167</v>
      </c>
      <c r="I81" s="85"/>
      <c r="J81" s="90">
        <f>SUM(J79:J80)</f>
        <v>52660</v>
      </c>
    </row>
    <row r="82" spans="1:10" ht="18.75" customHeight="1" thickTop="1">
      <c r="A82" s="2"/>
      <c r="B82" s="116"/>
      <c r="C82" s="116"/>
      <c r="D82" s="91"/>
      <c r="E82" s="85"/>
      <c r="F82" s="91"/>
      <c r="G82" s="85"/>
      <c r="H82" s="92"/>
      <c r="I82" s="85"/>
      <c r="J82" s="92"/>
    </row>
    <row r="83" spans="1:10" ht="18.75" customHeight="1">
      <c r="D83" s="97">
        <f>D81-BS!D11</f>
        <v>0</v>
      </c>
      <c r="H83" s="97">
        <f>H81-BS!H11</f>
        <v>0</v>
      </c>
      <c r="J83" s="97"/>
    </row>
  </sheetData>
  <sheetProtection password="F7ED" sheet="1" objects="1" scenarios="1"/>
  <mergeCells count="18">
    <mergeCell ref="D54:F54"/>
    <mergeCell ref="H54:J54"/>
    <mergeCell ref="D55:F55"/>
    <mergeCell ref="H55:J55"/>
    <mergeCell ref="F57:H57"/>
    <mergeCell ref="D52:F52"/>
    <mergeCell ref="H52:J52"/>
    <mergeCell ref="D53:F53"/>
    <mergeCell ref="H53:J53"/>
    <mergeCell ref="D4:F4"/>
    <mergeCell ref="H4:J4"/>
    <mergeCell ref="D6:F6"/>
    <mergeCell ref="H6:J6"/>
    <mergeCell ref="F9:H9"/>
    <mergeCell ref="D7:F7"/>
    <mergeCell ref="D5:F5"/>
    <mergeCell ref="H5:J5"/>
    <mergeCell ref="H7:J7"/>
  </mergeCells>
  <pageMargins left="0.59055118110236227" right="0.15748031496062992" top="0.55118110236220474" bottom="0.74803149606299213" header="0.31496062992125984" footer="0.31496062992125984"/>
  <pageSetup paperSize="9" scale="85" firstPageNumber="9" fitToHeight="3" orientation="portrait" useFirstPageNumber="1" r:id="rId1"/>
  <headerFooter>
    <oddFooter>&amp;L&amp;"Times New Roman,Regular"The accompanying notes are an integral part of these financial statements.&amp;R&amp;"Times New Roman,Regular"&amp;P</oddFooter>
  </headerFooter>
  <rowBreaks count="1" manualBreakCount="1">
    <brk id="4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CH Conso</vt:lpstr>
      <vt:lpstr>CH Separate</vt:lpstr>
      <vt:lpstr>CF</vt:lpstr>
      <vt:lpstr>BS!Print_Area</vt:lpstr>
      <vt:lpstr>CF!Print_Area</vt:lpstr>
      <vt:lpstr>'CH Conso'!Print_Area</vt:lpstr>
      <vt:lpstr>'CH Separate'!Print_Area</vt:lpstr>
      <vt:lpstr>PL!Print_Area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NPS Siam</dc:creator>
  <cp:lastModifiedBy>maliwan</cp:lastModifiedBy>
  <cp:lastPrinted>2021-05-27T11:33:26Z</cp:lastPrinted>
  <dcterms:created xsi:type="dcterms:W3CDTF">2020-03-12T03:26:02Z</dcterms:created>
  <dcterms:modified xsi:type="dcterms:W3CDTF">2021-05-27T11:35:24Z</dcterms:modified>
</cp:coreProperties>
</file>